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abril 2025\"/>
    </mc:Choice>
  </mc:AlternateContent>
  <xr:revisionPtr revIDLastSave="0" documentId="8_{9A8FFA65-EB26-44EF-BC0C-FE6336904A9B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Desempenho" sheetId="2" r:id="rId2"/>
    <sheet name="Indicadores de Efetividade" sheetId="3" r:id="rId3"/>
  </sheets>
  <definedNames>
    <definedName name="_xlnm.Print_Area" localSheetId="1">'Indicadores de Desempenho'!$A$1:$O$62</definedName>
    <definedName name="_xlnm.Print_Area" localSheetId="2">'Indicadores de Efetividade'!$A$1:$M$168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E37" i="2"/>
  <c r="F37" i="2"/>
  <c r="D103" i="3"/>
  <c r="C103" i="3"/>
  <c r="F63" i="1"/>
  <c r="F23" i="1" s="1"/>
  <c r="E63" i="1"/>
  <c r="E23" i="1" s="1"/>
  <c r="D102" i="3"/>
  <c r="C102" i="3"/>
  <c r="B102" i="3"/>
  <c r="B97" i="3"/>
  <c r="D97" i="3"/>
  <c r="D104" i="3" s="1"/>
  <c r="D94" i="3"/>
  <c r="B91" i="3"/>
  <c r="C91" i="3"/>
  <c r="D91" i="3"/>
  <c r="B88" i="3"/>
  <c r="C88" i="3"/>
  <c r="D88" i="3"/>
  <c r="B85" i="3"/>
  <c r="C85" i="3"/>
  <c r="D85" i="3"/>
  <c r="B82" i="3"/>
  <c r="C82" i="3"/>
  <c r="D82" i="3"/>
  <c r="B79" i="3"/>
  <c r="C79" i="3"/>
  <c r="D79" i="3"/>
  <c r="B76" i="3"/>
  <c r="C76" i="3"/>
  <c r="D76" i="3"/>
  <c r="B73" i="3"/>
  <c r="C73" i="3"/>
  <c r="D73" i="3"/>
  <c r="B68" i="3"/>
  <c r="C68" i="3"/>
  <c r="C97" i="3" s="1"/>
  <c r="C104" i="3" s="1"/>
  <c r="D68" i="3"/>
  <c r="D105" i="3" s="1"/>
  <c r="B62" i="3"/>
  <c r="C62" i="3"/>
  <c r="D62" i="3"/>
  <c r="E13" i="2"/>
  <c r="C8" i="2"/>
  <c r="C13" i="2" s="1"/>
  <c r="F8" i="2"/>
  <c r="F13" i="2" s="1"/>
  <c r="E8" i="2"/>
  <c r="F5" i="2"/>
  <c r="F12" i="2" s="1"/>
  <c r="F11" i="2" s="1"/>
  <c r="E5" i="2"/>
  <c r="E12" i="2" s="1"/>
  <c r="E11" i="2" s="1"/>
  <c r="C5" i="2"/>
  <c r="C12" i="2" s="1"/>
  <c r="D54" i="3"/>
  <c r="B51" i="3"/>
  <c r="C51" i="3"/>
  <c r="D51" i="3"/>
  <c r="C25" i="2"/>
  <c r="E25" i="2"/>
  <c r="F25" i="2"/>
  <c r="C28" i="2"/>
  <c r="F28" i="2"/>
  <c r="E28" i="2"/>
  <c r="E121" i="1"/>
  <c r="E14" i="2"/>
  <c r="F14" i="2"/>
  <c r="H51" i="1"/>
  <c r="C105" i="3" l="1"/>
  <c r="C11" i="2"/>
  <c r="H103" i="1"/>
  <c r="G89" i="1"/>
  <c r="H89" i="1"/>
  <c r="H117" i="1"/>
  <c r="G8" i="1"/>
  <c r="G51" i="1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I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6" i="1" s="1"/>
  <c r="H63" i="1"/>
  <c r="H26" i="1" s="1"/>
  <c r="I63" i="1"/>
  <c r="J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I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tc={99257C4F-E3CB-4612-B19B-55516E05F350}</author>
    <author>tc={60F724A2-E50C-4CCA-B138-82847924245C}</author>
    <author>tc={2E29B7F6-EC02-4CC5-9EC8-5431C253505A}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7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8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9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sharedStrings.xml><?xml version="1.0" encoding="utf-8"?>
<sst xmlns="http://schemas.openxmlformats.org/spreadsheetml/2006/main" count="1020" uniqueCount="289">
  <si>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</si>
  <si>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</si>
  <si>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</si>
  <si>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</si>
  <si>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</si>
  <si>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</si>
  <si>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</si>
  <si>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</si>
  <si>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</si>
  <si>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</si>
  <si>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</si>
  <si>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</si>
  <si>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</si>
  <si>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</si>
  <si>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</si>
  <si>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</si>
  <si>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</si>
  <si>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</si>
  <si>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</si>
  <si>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</si>
  <si>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</si>
  <si>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</si>
  <si>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</si>
  <si>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</si>
  <si>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</si>
  <si>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</si>
  <si>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</si>
  <si>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</si>
  <si>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</si>
  <si>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</si>
  <si>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</si>
  <si>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</si>
  <si>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</si>
  <si>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</si>
  <si>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</si>
  <si>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</si>
  <si>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</si>
  <si>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</si>
  <si>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</si>
  <si>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</si>
  <si>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</si>
  <si>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</si>
  <si>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</si>
  <si>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</si>
  <si>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</si>
  <si>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</si>
  <si>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</si>
  <si>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</si>
  <si>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</si>
  <si>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</si>
  <si>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</si>
  <si>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</si>
  <si>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</si>
  <si>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</si>
  <si>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</si>
  <si>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</si>
  <si>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</si>
  <si>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</si>
  <si>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</si>
  <si>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</si>
  <si>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</si>
  <si>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</si>
  <si>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</si>
  <si>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</si>
  <si>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</si>
  <si>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</si>
  <si>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</si>
  <si>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</si>
  <si>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</si>
  <si>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</si>
  <si>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</si>
  <si>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</si>
  <si>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</si>
  <si>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</si>
  <si>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</si>
  <si>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</si>
  <si>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</si>
  <si>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</si>
  <si>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</si>
  <si>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</si>
  <si>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</si>
  <si>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</si>
  <si>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</si>
  <si>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</si>
  <si>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</si>
  <si>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</si>
  <si>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</si>
  <si>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</si>
  <si>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</si>
  <si>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</si>
  <si>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</si>
  <si>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</si>
  <si>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</si>
  <si>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</si>
  <si>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</si>
  <si>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</si>
  <si>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</si>
  <si>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</si>
  <si>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</si>
  <si>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</si>
  <si>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</si>
  <si>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</si>
  <si>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</si>
  <si>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</si>
  <si>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</si>
  <si>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</si>
  <si>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</si>
  <si>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</si>
  <si>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</si>
  <si>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</si>
  <si>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</si>
  <si>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</si>
  <si>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</si>
  <si>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</si>
  <si>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</si>
  <si>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</si>
  <si>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Dr. Fabiana Rolla</t>
  </si>
  <si>
    <t>Diretora Médica</t>
  </si>
  <si>
    <t>Hospital de Urgências de Goiás Dr Valdemiro Cruz - HUGO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</si>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</sst>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13" borderId="0" xfId="0" applyFill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6" borderId="11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16" fillId="2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10" fontId="4" fillId="0" borderId="6" xfId="1" applyNumberFormat="1" applyFont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10" fontId="30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1" fillId="0" borderId="1" xfId="0" applyFont="1" applyBorder="1"/>
    <xf numFmtId="3" fontId="9" fillId="19" borderId="13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0" fontId="33" fillId="0" borderId="1" xfId="0" applyNumberFormat="1" applyFont="1" applyBorder="1"/>
    <xf numFmtId="10" fontId="33" fillId="0" borderId="3" xfId="0" applyNumberFormat="1" applyFont="1" applyBorder="1"/>
    <xf numFmtId="2" fontId="33" fillId="0" borderId="1" xfId="0" applyNumberFormat="1" applyFont="1" applyBorder="1"/>
    <xf numFmtId="2" fontId="33" fillId="0" borderId="3" xfId="0" applyNumberFormat="1" applyFont="1" applyBorder="1"/>
    <xf numFmtId="0" fontId="29" fillId="20" borderId="1" xfId="0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28" fillId="0" borderId="0" xfId="0" applyFont="1"/>
    <xf numFmtId="3" fontId="18" fillId="0" borderId="1" xfId="0" applyNumberFormat="1" applyFont="1" applyBorder="1" applyAlignment="1">
      <alignment horizontal="center"/>
    </xf>
    <xf numFmtId="10" fontId="33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33" fillId="0" borderId="3" xfId="0" applyNumberFormat="1" applyFont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10" fontId="4" fillId="0" borderId="19" xfId="1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9" fillId="0" borderId="19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20" xfId="0" applyFont="1" applyBorder="1"/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36" fillId="19" borderId="1" xfId="2" applyFont="1" applyFill="1" applyBorder="1" applyAlignment="1" applyProtection="1">
      <alignment horizontal="center" vertical="center"/>
      <protection locked="0"/>
    </xf>
    <xf numFmtId="3" fontId="37" fillId="19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19" borderId="19" xfId="0" applyNumberFormat="1" applyFont="1" applyFill="1" applyBorder="1" applyAlignment="1">
      <alignment horizontal="center" vertical="center"/>
    </xf>
    <xf numFmtId="4" fontId="19" fillId="19" borderId="1" xfId="0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/>
    </xf>
    <xf numFmtId="166" fontId="26" fillId="19" borderId="1" xfId="0" applyNumberFormat="1" applyFont="1" applyFill="1" applyBorder="1" applyAlignment="1">
      <alignment horizontal="center" vertical="center"/>
    </xf>
    <xf numFmtId="44" fontId="17" fillId="0" borderId="1" xfId="2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0" fontId="2" fillId="1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22" borderId="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13" fillId="15" borderId="9" xfId="0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976313</xdr:colOff>
      <xdr:row>0</xdr:row>
      <xdr:rowOff>190500</xdr:rowOff>
    </xdr:from>
    <xdr:to>
      <xdr:col>13</xdr:col>
      <xdr:colOff>388566</xdr:colOff>
      <xdr:row>0</xdr:row>
      <xdr:rowOff>1139031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F1B92E6-8D3F-4DF6-B09D-057D3C994A99}"/>
            </a:ext>
          </a:extLst>
        </xdr:cNvPr>
        <xdr:cNvGrpSpPr/>
      </xdr:nvGrpSpPr>
      <xdr:grpSpPr>
        <a:xfrm>
          <a:off x="976313" y="190500"/>
          <a:ext cx="10687472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D5C3455C-C1E5-37AB-307C-BF8D6EC000B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51DEA128-F91E-367C-729F-891A9866465E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1111250</xdr:colOff>
      <xdr:row>0</xdr:row>
      <xdr:rowOff>359833</xdr:rowOff>
    </xdr:from>
    <xdr:to>
      <xdr:col>13</xdr:col>
      <xdr:colOff>198066</xdr:colOff>
      <xdr:row>0</xdr:row>
      <xdr:rowOff>1308364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A17258D-838C-44AC-98BD-67BC7C5EB0BE}"/>
            </a:ext>
          </a:extLst>
        </xdr:cNvPr>
        <xdr:cNvGrpSpPr/>
      </xdr:nvGrpSpPr>
      <xdr:grpSpPr>
        <a:xfrm>
          <a:off x="1172063" y="349575"/>
          <a:ext cx="11144001" cy="919956"/>
          <a:chOff x="369624" y="69057"/>
          <a:chExt cx="10875591" cy="948531"/>
        </a:xfrm>
      </xdr:grpSpPr>
      <xdr:pic>
        <xdr:nvPicPr>
          <xdr:cNvPr id="7" name="Imagem 4">
            <a:extLst>
              <a:ext uri="{FF2B5EF4-FFF2-40B4-BE49-F238E27FC236}">
                <a16:creationId xmlns:a16="http://schemas.microsoft.com/office/drawing/2014/main" id="{5B6A4FC1-4A6A-A38E-961E-3430168C036B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7C47B09B-EDAD-0408-EFF0-73382F08F7B6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1375834</xdr:colOff>
      <xdr:row>0</xdr:row>
      <xdr:rowOff>296334</xdr:rowOff>
    </xdr:from>
    <xdr:to>
      <xdr:col>9</xdr:col>
      <xdr:colOff>557900</xdr:colOff>
      <xdr:row>0</xdr:row>
      <xdr:rowOff>1244865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DF50388-B922-4C83-B6A1-91EB1B438162}"/>
            </a:ext>
          </a:extLst>
        </xdr:cNvPr>
        <xdr:cNvGrpSpPr/>
      </xdr:nvGrpSpPr>
      <xdr:grpSpPr>
        <a:xfrm>
          <a:off x="1488129" y="281796"/>
          <a:ext cx="11802691" cy="898399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B3EB6F64-12B6-4DE1-D586-23620CAC292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7BB29E1-8815-3B3B-362F-E8CDD8C8B655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tabSelected="1" view="pageBreakPreview" zoomScale="80" zoomScaleNormal="100" zoomScaleSheetLayoutView="80" workbookViewId="0">
      <pane xSplit="1" topLeftCell="B1" activePane="topRight" state="frozen"/>
      <selection pane="topRight" activeCell="H7" sqref="H7"/>
    </sheetView>
  </sheetViews>
  <sheetFormatPr defaultRowHeight="15" x14ac:dyDescent="0.25"/>
  <cols>
    <col min="1" max="1" width="47" bestFit="1" customWidth="1"/>
    <col min="2" max="2" width="16.7109375" customWidth="1"/>
    <col min="3" max="3" width="8.7109375" bestFit="1" customWidth="1"/>
    <col min="4" max="4" width="16" bestFit="1" customWidth="1"/>
    <col min="5" max="5" width="11.5703125" bestFit="1" customWidth="1"/>
    <col min="6" max="7" width="8.28515625" bestFit="1" customWidth="1"/>
    <col min="8" max="8" width="8.28515625" style="108" bestFit="1" customWidth="1"/>
    <col min="9" max="9" width="8.28515625" bestFit="1" customWidth="1"/>
    <col min="10" max="10" width="6.85546875" bestFit="1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214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</row>
    <row r="2" spans="1:15" ht="24.75" customHeight="1" x14ac:dyDescent="0.25">
      <c r="A2" s="260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</row>
    <row r="3" spans="1:15" ht="22.5" customHeight="1" x14ac:dyDescent="0.25">
      <c r="A3" s="217" t="s">
        <v>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</row>
    <row r="4" spans="1:15" ht="48" customHeight="1" x14ac:dyDescent="0.25">
      <c r="A4" s="6" t="s">
        <v>2</v>
      </c>
      <c r="B4" s="6" t="s">
        <v>3</v>
      </c>
      <c r="C4" s="5" t="s">
        <v>4</v>
      </c>
      <c r="D4" s="100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20.25" customHeight="1" x14ac:dyDescent="0.25">
      <c r="A5" s="7" t="s">
        <v>17</v>
      </c>
      <c r="B5" s="9">
        <v>1119</v>
      </c>
      <c r="C5" s="81">
        <v>741</v>
      </c>
      <c r="D5" s="9">
        <v>1118</v>
      </c>
      <c r="E5" s="81">
        <v>729</v>
      </c>
      <c r="F5" s="81">
        <v>758</v>
      </c>
      <c r="G5" s="193">
        <v>704</v>
      </c>
      <c r="H5" s="81"/>
      <c r="I5" s="81"/>
      <c r="J5" s="81"/>
      <c r="K5" s="81"/>
      <c r="L5" s="81"/>
      <c r="M5" s="81"/>
      <c r="N5" s="81"/>
      <c r="O5" s="81"/>
    </row>
    <row r="6" spans="1:15" ht="21.75" customHeight="1" x14ac:dyDescent="0.25">
      <c r="A6" s="7" t="s">
        <v>18</v>
      </c>
      <c r="B6" s="8">
        <v>328</v>
      </c>
      <c r="C6" s="81">
        <v>342</v>
      </c>
      <c r="D6" s="9">
        <v>328</v>
      </c>
      <c r="E6" s="81">
        <v>265</v>
      </c>
      <c r="F6" s="81">
        <v>255</v>
      </c>
      <c r="G6" s="193">
        <v>245</v>
      </c>
      <c r="H6" s="81"/>
      <c r="I6" s="81"/>
      <c r="J6" s="81"/>
      <c r="K6" s="81"/>
      <c r="L6" s="81"/>
      <c r="M6" s="81"/>
      <c r="N6" s="81"/>
      <c r="O6" s="81"/>
    </row>
    <row r="7" spans="1:15" ht="21" customHeight="1" x14ac:dyDescent="0.25">
      <c r="A7" s="10" t="s">
        <v>19</v>
      </c>
      <c r="B7" s="8">
        <v>46</v>
      </c>
      <c r="C7" s="81">
        <v>147</v>
      </c>
      <c r="D7" s="9">
        <v>46</v>
      </c>
      <c r="E7" s="81">
        <v>125</v>
      </c>
      <c r="F7" s="81">
        <v>116</v>
      </c>
      <c r="G7" s="193">
        <v>103</v>
      </c>
      <c r="H7" s="81"/>
      <c r="I7" s="81"/>
      <c r="J7" s="81"/>
      <c r="K7" s="81"/>
      <c r="L7" s="81"/>
      <c r="M7" s="81"/>
      <c r="N7" s="81"/>
      <c r="O7" s="81"/>
    </row>
    <row r="8" spans="1:15" ht="21" customHeight="1" x14ac:dyDescent="0.25">
      <c r="A8" s="77" t="s">
        <v>20</v>
      </c>
      <c r="B8" s="8">
        <f>SUM(B5:B7)</f>
        <v>1493</v>
      </c>
      <c r="C8" s="138">
        <f t="shared" ref="C8:O8" si="0">SUM(C5:C7)</f>
        <v>1230</v>
      </c>
      <c r="D8" s="9">
        <f>SUM(D5:D7)</f>
        <v>1492</v>
      </c>
      <c r="E8" s="139">
        <f t="shared" si="0"/>
        <v>1119</v>
      </c>
      <c r="F8" s="139">
        <f t="shared" si="0"/>
        <v>1129</v>
      </c>
      <c r="G8" s="9">
        <f>SUM(G5:G7)</f>
        <v>1052</v>
      </c>
      <c r="H8" s="9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ht="18" customHeight="1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</row>
    <row r="10" spans="1:15" ht="20.25" customHeight="1" x14ac:dyDescent="0.25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</row>
    <row r="11" spans="1:15" ht="39" x14ac:dyDescent="0.25">
      <c r="A11" s="11" t="s">
        <v>21</v>
      </c>
      <c r="B11" s="6" t="s">
        <v>3</v>
      </c>
      <c r="C11" s="5" t="s">
        <v>4</v>
      </c>
      <c r="D11" s="100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</row>
    <row r="12" spans="1:15" ht="21" customHeight="1" x14ac:dyDescent="0.25">
      <c r="A12" s="12" t="s">
        <v>22</v>
      </c>
      <c r="B12" s="4">
        <v>200</v>
      </c>
      <c r="C12" s="81">
        <v>111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 ht="31.5" customHeight="1" x14ac:dyDescent="0.25">
      <c r="A13" s="12" t="s">
        <v>24</v>
      </c>
      <c r="B13" s="4">
        <v>150</v>
      </c>
      <c r="C13" s="81">
        <v>307</v>
      </c>
      <c r="D13" s="4" t="s">
        <v>23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</row>
    <row r="14" spans="1:15" ht="30" x14ac:dyDescent="0.25">
      <c r="A14" s="12" t="s">
        <v>25</v>
      </c>
      <c r="B14" s="4">
        <v>70</v>
      </c>
      <c r="C14" s="81">
        <v>89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</row>
    <row r="15" spans="1:15" ht="30" x14ac:dyDescent="0.25">
      <c r="A15" s="12" t="s">
        <v>26</v>
      </c>
      <c r="B15" s="4">
        <v>30</v>
      </c>
      <c r="C15" s="81">
        <v>0</v>
      </c>
      <c r="D15" s="4" t="s">
        <v>23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4" t="s">
        <v>23</v>
      </c>
      <c r="O15" s="4" t="s">
        <v>23</v>
      </c>
    </row>
    <row r="16" spans="1:15" ht="22.5" customHeight="1" x14ac:dyDescent="0.25">
      <c r="A16" s="13" t="s">
        <v>27</v>
      </c>
      <c r="B16" s="4">
        <v>450</v>
      </c>
      <c r="C16" s="81">
        <v>507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</row>
    <row r="17" spans="1:15" ht="22.5" customHeight="1" x14ac:dyDescent="0.25">
      <c r="A17" s="7" t="s">
        <v>28</v>
      </c>
      <c r="B17" s="65" t="s">
        <v>29</v>
      </c>
      <c r="C17" s="81">
        <v>506</v>
      </c>
      <c r="D17" s="65" t="s">
        <v>29</v>
      </c>
      <c r="E17" s="81">
        <v>455</v>
      </c>
      <c r="F17" s="81">
        <v>488</v>
      </c>
      <c r="G17" s="193">
        <v>455</v>
      </c>
      <c r="H17" s="81"/>
      <c r="I17" s="81"/>
      <c r="J17" s="81"/>
      <c r="K17" s="81"/>
      <c r="L17" s="81"/>
      <c r="M17" s="81"/>
      <c r="N17" s="81"/>
      <c r="O17" s="81"/>
    </row>
    <row r="18" spans="1:15" ht="22.5" customHeight="1" x14ac:dyDescent="0.25">
      <c r="A18" s="7" t="s">
        <v>30</v>
      </c>
      <c r="B18" s="65" t="s">
        <v>29</v>
      </c>
      <c r="C18" s="81">
        <v>529</v>
      </c>
      <c r="D18" s="65" t="s">
        <v>29</v>
      </c>
      <c r="E18" s="81">
        <v>550</v>
      </c>
      <c r="F18" s="81">
        <v>506</v>
      </c>
      <c r="G18" s="193">
        <v>479</v>
      </c>
      <c r="H18" s="81"/>
      <c r="I18" s="81"/>
      <c r="J18" s="81"/>
      <c r="K18" s="81"/>
      <c r="L18" s="81"/>
      <c r="M18" s="81"/>
      <c r="N18" s="81"/>
      <c r="O18" s="81"/>
    </row>
    <row r="19" spans="1:15" ht="21" customHeight="1" x14ac:dyDescent="0.25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1:15" ht="18" customHeight="1" x14ac:dyDescent="0.25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5" ht="39" x14ac:dyDescent="0.25">
      <c r="A21" s="2" t="s">
        <v>31</v>
      </c>
      <c r="B21" s="14" t="s">
        <v>32</v>
      </c>
      <c r="C21" s="5" t="s">
        <v>4</v>
      </c>
      <c r="D21" s="100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spans="1:15" ht="24.75" customHeight="1" x14ac:dyDescent="0.25">
      <c r="A22" s="7" t="s">
        <v>33</v>
      </c>
      <c r="B22" s="8">
        <v>4000</v>
      </c>
      <c r="C22" s="84">
        <f>C51</f>
        <v>3128</v>
      </c>
      <c r="D22" s="9">
        <v>3400</v>
      </c>
      <c r="E22" s="84">
        <f t="shared" ref="E22:F22" si="1">E51</f>
        <v>3124</v>
      </c>
      <c r="F22" s="84">
        <f t="shared" si="1"/>
        <v>2972</v>
      </c>
      <c r="G22" s="194">
        <f t="shared" ref="G22" si="2">G50</f>
        <v>49</v>
      </c>
      <c r="H22" s="84"/>
      <c r="I22" s="84"/>
      <c r="J22" s="84"/>
      <c r="K22" s="84"/>
      <c r="L22" s="84"/>
      <c r="M22" s="84"/>
      <c r="N22" s="84"/>
      <c r="O22" s="84"/>
    </row>
    <row r="23" spans="1:15" ht="30" x14ac:dyDescent="0.25">
      <c r="A23" s="7" t="s">
        <v>34</v>
      </c>
      <c r="B23" s="8">
        <v>1000</v>
      </c>
      <c r="C23" s="84">
        <f>C63</f>
        <v>2468</v>
      </c>
      <c r="D23" s="9">
        <v>1700</v>
      </c>
      <c r="E23" s="84">
        <f>E63</f>
        <v>2468</v>
      </c>
      <c r="F23" s="84">
        <f t="shared" ref="F23" si="3">F63</f>
        <v>2212</v>
      </c>
      <c r="G23" s="194">
        <f t="shared" ref="G23" si="4">G62</f>
        <v>0</v>
      </c>
      <c r="H23" s="84"/>
      <c r="I23" s="84"/>
      <c r="J23" s="84"/>
      <c r="K23" s="84"/>
      <c r="L23" s="84"/>
      <c r="M23" s="84"/>
      <c r="N23" s="84"/>
      <c r="O23" s="84"/>
    </row>
    <row r="24" spans="1:15" ht="30" x14ac:dyDescent="0.25">
      <c r="A24" s="7" t="s">
        <v>35</v>
      </c>
      <c r="B24" s="8">
        <v>405</v>
      </c>
      <c r="C24" s="84">
        <v>467</v>
      </c>
      <c r="D24" s="9">
        <v>285</v>
      </c>
      <c r="E24" s="84">
        <v>448</v>
      </c>
      <c r="F24" s="84">
        <v>281</v>
      </c>
      <c r="G24" s="194">
        <v>640</v>
      </c>
      <c r="H24" s="84"/>
      <c r="I24" s="84"/>
      <c r="J24" s="84"/>
      <c r="K24" s="84"/>
      <c r="L24" s="84"/>
      <c r="M24" s="84"/>
      <c r="N24" s="84"/>
      <c r="O24" s="84"/>
    </row>
    <row r="25" spans="1:15" ht="30" x14ac:dyDescent="0.25">
      <c r="A25" s="7" t="s">
        <v>36</v>
      </c>
      <c r="B25" s="8">
        <v>200</v>
      </c>
      <c r="C25" s="84">
        <v>0</v>
      </c>
      <c r="D25" s="8" t="s">
        <v>23</v>
      </c>
      <c r="E25" s="8" t="s">
        <v>23</v>
      </c>
      <c r="F25" s="8" t="s">
        <v>23</v>
      </c>
      <c r="G25" s="107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</row>
    <row r="26" spans="1:15" ht="15.75" x14ac:dyDescent="0.25">
      <c r="A26" s="78" t="s">
        <v>20</v>
      </c>
      <c r="B26" s="8">
        <f>SUM(B22:B25)</f>
        <v>5605</v>
      </c>
      <c r="C26" s="8">
        <f t="shared" ref="C26:O26" si="5">SUM(C22:C25)</f>
        <v>6063</v>
      </c>
      <c r="D26" s="8">
        <f>SUM(D22:D25)</f>
        <v>5385</v>
      </c>
      <c r="E26" s="8">
        <f t="shared" si="5"/>
        <v>6040</v>
      </c>
      <c r="F26" s="8">
        <f t="shared" si="5"/>
        <v>5465</v>
      </c>
      <c r="G26" s="8">
        <f t="shared" si="5"/>
        <v>689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0</v>
      </c>
      <c r="N26" s="8">
        <f t="shared" si="5"/>
        <v>0</v>
      </c>
      <c r="O26" s="8">
        <f t="shared" si="5"/>
        <v>0</v>
      </c>
    </row>
    <row r="27" spans="1:15" ht="17.25" customHeight="1" x14ac:dyDescent="0.25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</row>
    <row r="28" spans="1:15" ht="17.25" customHeight="1" x14ac:dyDescent="0.25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</row>
    <row r="29" spans="1:15" ht="39" x14ac:dyDescent="0.25">
      <c r="A29" s="16" t="s">
        <v>37</v>
      </c>
      <c r="B29" s="17" t="s">
        <v>3</v>
      </c>
      <c r="C29" s="5" t="s">
        <v>4</v>
      </c>
      <c r="D29" s="100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spans="1:15" ht="22.5" customHeight="1" x14ac:dyDescent="0.25">
      <c r="A30" s="115" t="s">
        <v>38</v>
      </c>
      <c r="B30" s="220">
        <v>4000</v>
      </c>
      <c r="C30" s="81">
        <v>0</v>
      </c>
      <c r="D30" s="205">
        <v>3400</v>
      </c>
      <c r="E30" s="81">
        <v>0</v>
      </c>
      <c r="F30" s="81">
        <v>0</v>
      </c>
      <c r="G30" s="193">
        <v>0</v>
      </c>
      <c r="H30" s="64"/>
      <c r="I30" s="81"/>
      <c r="J30" s="81"/>
      <c r="K30" s="81"/>
      <c r="L30" s="81"/>
      <c r="M30" s="81"/>
      <c r="N30" s="81"/>
      <c r="O30" s="81"/>
    </row>
    <row r="31" spans="1:15" ht="19.5" customHeight="1" x14ac:dyDescent="0.25">
      <c r="A31" s="115" t="s">
        <v>39</v>
      </c>
      <c r="B31" s="221"/>
      <c r="C31" s="81">
        <v>0</v>
      </c>
      <c r="D31" s="206"/>
      <c r="E31" s="81">
        <v>0</v>
      </c>
      <c r="F31" s="81">
        <v>31</v>
      </c>
      <c r="G31" s="193">
        <v>181</v>
      </c>
      <c r="H31" s="64"/>
      <c r="I31" s="81"/>
      <c r="J31" s="81"/>
      <c r="K31" s="81"/>
      <c r="L31" s="81"/>
      <c r="M31" s="81"/>
      <c r="N31" s="81"/>
      <c r="O31" s="81"/>
    </row>
    <row r="32" spans="1:15" ht="18.75" customHeight="1" x14ac:dyDescent="0.25">
      <c r="A32" s="115" t="s">
        <v>40</v>
      </c>
      <c r="B32" s="221"/>
      <c r="C32" s="81">
        <v>0</v>
      </c>
      <c r="D32" s="206"/>
      <c r="E32" s="81">
        <v>0</v>
      </c>
      <c r="F32" s="81">
        <v>0</v>
      </c>
      <c r="G32" s="193">
        <v>0</v>
      </c>
      <c r="H32" s="64"/>
      <c r="I32" s="81"/>
      <c r="J32" s="81"/>
      <c r="K32" s="81"/>
      <c r="L32" s="81"/>
      <c r="M32" s="81"/>
      <c r="N32" s="81"/>
      <c r="O32" s="81"/>
    </row>
    <row r="33" spans="1:15" ht="18.75" customHeight="1" x14ac:dyDescent="0.25">
      <c r="A33" s="115" t="s">
        <v>41</v>
      </c>
      <c r="B33" s="221"/>
      <c r="C33" s="81">
        <v>224</v>
      </c>
      <c r="D33" s="206"/>
      <c r="E33" s="81">
        <v>235</v>
      </c>
      <c r="F33" s="81">
        <v>229</v>
      </c>
      <c r="G33" s="193">
        <v>231</v>
      </c>
      <c r="H33" s="64"/>
      <c r="I33" s="81"/>
      <c r="J33" s="81"/>
      <c r="K33" s="81"/>
      <c r="L33" s="81"/>
      <c r="M33" s="81"/>
      <c r="N33" s="81"/>
      <c r="O33" s="81"/>
    </row>
    <row r="34" spans="1:15" ht="17.25" customHeight="1" x14ac:dyDescent="0.25">
      <c r="A34" s="115" t="s">
        <v>42</v>
      </c>
      <c r="B34" s="221"/>
      <c r="C34" s="81">
        <v>96</v>
      </c>
      <c r="D34" s="206"/>
      <c r="E34" s="81">
        <v>87</v>
      </c>
      <c r="F34" s="81">
        <v>65</v>
      </c>
      <c r="G34" s="193">
        <v>80</v>
      </c>
      <c r="H34" s="64"/>
      <c r="I34" s="81"/>
      <c r="J34" s="81"/>
      <c r="K34" s="81"/>
      <c r="L34" s="81"/>
      <c r="M34" s="81"/>
      <c r="N34" s="81"/>
      <c r="O34" s="81"/>
    </row>
    <row r="35" spans="1:15" ht="18" customHeight="1" x14ac:dyDescent="0.25">
      <c r="A35" s="115" t="s">
        <v>43</v>
      </c>
      <c r="B35" s="221"/>
      <c r="C35" s="81">
        <v>269</v>
      </c>
      <c r="D35" s="206"/>
      <c r="E35" s="81">
        <v>270</v>
      </c>
      <c r="F35" s="81">
        <v>288</v>
      </c>
      <c r="G35" s="193">
        <v>295</v>
      </c>
      <c r="H35" s="64"/>
      <c r="I35" s="81"/>
      <c r="J35" s="81"/>
      <c r="K35" s="81"/>
      <c r="L35" s="81"/>
      <c r="M35" s="81"/>
      <c r="N35" s="81"/>
      <c r="O35" s="81"/>
    </row>
    <row r="36" spans="1:15" ht="18.75" customHeight="1" x14ac:dyDescent="0.25">
      <c r="A36" s="115" t="s">
        <v>44</v>
      </c>
      <c r="B36" s="221"/>
      <c r="C36" s="81">
        <v>31</v>
      </c>
      <c r="D36" s="206"/>
      <c r="E36" s="81">
        <v>27</v>
      </c>
      <c r="F36" s="81">
        <v>29</v>
      </c>
      <c r="G36" s="193">
        <v>27</v>
      </c>
      <c r="H36" s="64"/>
      <c r="I36" s="81"/>
      <c r="J36" s="81"/>
      <c r="K36" s="81"/>
      <c r="L36" s="81"/>
      <c r="M36" s="81"/>
      <c r="N36" s="81"/>
      <c r="O36" s="81"/>
    </row>
    <row r="37" spans="1:15" ht="21.75" customHeight="1" x14ac:dyDescent="0.25">
      <c r="A37" s="115" t="s">
        <v>45</v>
      </c>
      <c r="B37" s="221"/>
      <c r="C37" s="81">
        <v>3</v>
      </c>
      <c r="D37" s="206"/>
      <c r="E37" s="81">
        <v>1</v>
      </c>
      <c r="F37" s="81">
        <v>20</v>
      </c>
      <c r="G37" s="193">
        <v>1</v>
      </c>
      <c r="H37" s="64"/>
      <c r="I37" s="81"/>
      <c r="J37" s="81"/>
      <c r="K37" s="81"/>
      <c r="L37" s="81"/>
      <c r="M37" s="81"/>
      <c r="N37" s="81"/>
      <c r="O37" s="81"/>
    </row>
    <row r="38" spans="1:15" ht="21" customHeight="1" x14ac:dyDescent="0.25">
      <c r="A38" s="115" t="s">
        <v>46</v>
      </c>
      <c r="B38" s="221"/>
      <c r="C38" s="81">
        <v>0</v>
      </c>
      <c r="D38" s="206"/>
      <c r="E38" s="81">
        <v>2</v>
      </c>
      <c r="F38" s="81">
        <v>0</v>
      </c>
      <c r="G38" s="193">
        <v>0</v>
      </c>
      <c r="H38" s="64"/>
      <c r="I38" s="81"/>
      <c r="J38" s="81"/>
      <c r="K38" s="81"/>
      <c r="L38" s="81"/>
      <c r="M38" s="81"/>
      <c r="N38" s="81"/>
      <c r="O38" s="81"/>
    </row>
    <row r="39" spans="1:15" ht="21" customHeight="1" x14ac:dyDescent="0.25">
      <c r="A39" s="115" t="s">
        <v>47</v>
      </c>
      <c r="B39" s="221"/>
      <c r="C39" s="81">
        <v>84</v>
      </c>
      <c r="D39" s="206"/>
      <c r="E39" s="81">
        <v>102</v>
      </c>
      <c r="F39" s="81">
        <v>83</v>
      </c>
      <c r="G39" s="193">
        <v>78</v>
      </c>
      <c r="H39" s="64"/>
      <c r="I39" s="81"/>
      <c r="J39" s="81"/>
      <c r="K39" s="81"/>
      <c r="L39" s="81"/>
      <c r="M39" s="81"/>
      <c r="N39" s="81"/>
      <c r="O39" s="81"/>
    </row>
    <row r="40" spans="1:15" ht="21" customHeight="1" x14ac:dyDescent="0.25">
      <c r="A40" s="115" t="s">
        <v>48</v>
      </c>
      <c r="B40" s="221"/>
      <c r="C40" s="81">
        <v>149</v>
      </c>
      <c r="D40" s="206"/>
      <c r="E40" s="81">
        <v>223</v>
      </c>
      <c r="F40" s="81">
        <v>193</v>
      </c>
      <c r="G40" s="193">
        <v>180</v>
      </c>
      <c r="H40" s="64"/>
      <c r="I40" s="81"/>
      <c r="J40" s="81"/>
      <c r="K40" s="81"/>
      <c r="L40" s="81"/>
      <c r="M40" s="81"/>
      <c r="N40" s="81"/>
      <c r="O40" s="81"/>
    </row>
    <row r="41" spans="1:15" ht="21" customHeight="1" x14ac:dyDescent="0.25">
      <c r="A41" s="115" t="s">
        <v>49</v>
      </c>
      <c r="B41" s="221"/>
      <c r="C41" s="81">
        <v>99</v>
      </c>
      <c r="D41" s="206"/>
      <c r="E41" s="81">
        <v>96</v>
      </c>
      <c r="F41" s="81">
        <v>81</v>
      </c>
      <c r="G41" s="193">
        <v>57</v>
      </c>
      <c r="H41" s="64"/>
      <c r="I41" s="81"/>
      <c r="J41" s="81"/>
      <c r="K41" s="81"/>
      <c r="L41" s="81"/>
      <c r="M41" s="81"/>
      <c r="N41" s="81"/>
      <c r="O41" s="81"/>
    </row>
    <row r="42" spans="1:15" ht="21" customHeight="1" x14ac:dyDescent="0.25">
      <c r="A42" s="115" t="s">
        <v>50</v>
      </c>
      <c r="B42" s="221"/>
      <c r="C42" s="81">
        <v>0</v>
      </c>
      <c r="D42" s="206"/>
      <c r="E42" s="81">
        <v>0</v>
      </c>
      <c r="F42" s="81">
        <v>0</v>
      </c>
      <c r="G42" s="193">
        <v>0</v>
      </c>
      <c r="H42" s="64"/>
      <c r="I42" s="81"/>
      <c r="J42" s="81"/>
      <c r="K42" s="81"/>
      <c r="L42" s="81"/>
      <c r="M42" s="81"/>
      <c r="N42" s="81"/>
      <c r="O42" s="81"/>
    </row>
    <row r="43" spans="1:15" ht="21" customHeight="1" x14ac:dyDescent="0.25">
      <c r="A43" s="115" t="s">
        <v>51</v>
      </c>
      <c r="B43" s="221"/>
      <c r="C43" s="84">
        <v>1927</v>
      </c>
      <c r="D43" s="206"/>
      <c r="E43" s="84">
        <v>1791</v>
      </c>
      <c r="F43" s="81">
        <v>1708</v>
      </c>
      <c r="G43" s="193">
        <v>1643</v>
      </c>
      <c r="H43" s="64"/>
      <c r="I43" s="81"/>
      <c r="J43" s="81"/>
      <c r="K43" s="81"/>
      <c r="L43" s="81"/>
      <c r="M43" s="81"/>
      <c r="N43" s="81"/>
      <c r="O43" s="81"/>
    </row>
    <row r="44" spans="1:15" ht="21" customHeight="1" x14ac:dyDescent="0.25">
      <c r="A44" s="15" t="s">
        <v>52</v>
      </c>
      <c r="B44" s="221"/>
      <c r="C44" s="81">
        <v>35</v>
      </c>
      <c r="D44" s="206"/>
      <c r="E44" s="81">
        <v>49</v>
      </c>
      <c r="F44" s="81">
        <v>55</v>
      </c>
      <c r="G44" s="193">
        <v>46</v>
      </c>
      <c r="H44" s="64"/>
      <c r="I44" s="81"/>
      <c r="J44" s="81"/>
      <c r="K44" s="81"/>
      <c r="L44" s="81"/>
      <c r="M44" s="81"/>
      <c r="N44" s="81"/>
      <c r="O44" s="81"/>
    </row>
    <row r="45" spans="1:15" ht="21" customHeight="1" x14ac:dyDescent="0.25">
      <c r="A45" s="15" t="s">
        <v>53</v>
      </c>
      <c r="B45" s="221"/>
      <c r="C45" s="81">
        <v>0</v>
      </c>
      <c r="D45" s="206"/>
      <c r="E45" s="81">
        <v>19</v>
      </c>
      <c r="F45" s="81">
        <v>29</v>
      </c>
      <c r="G45" s="193">
        <v>43</v>
      </c>
      <c r="H45" s="64"/>
      <c r="I45" s="81"/>
      <c r="J45" s="81"/>
      <c r="K45" s="81"/>
      <c r="L45" s="81"/>
      <c r="M45" s="81"/>
      <c r="N45" s="81"/>
      <c r="O45" s="81"/>
    </row>
    <row r="46" spans="1:15" ht="21" customHeight="1" x14ac:dyDescent="0.25">
      <c r="A46" s="15" t="s">
        <v>54</v>
      </c>
      <c r="B46" s="221"/>
      <c r="C46" s="81">
        <v>39</v>
      </c>
      <c r="D46" s="206"/>
      <c r="E46" s="81">
        <v>58</v>
      </c>
      <c r="F46" s="81">
        <v>31</v>
      </c>
      <c r="G46" s="193">
        <v>61</v>
      </c>
      <c r="H46" s="64"/>
      <c r="I46" s="81"/>
      <c r="J46" s="81"/>
      <c r="K46" s="81"/>
      <c r="L46" s="81"/>
      <c r="M46" s="81"/>
      <c r="N46" s="81"/>
      <c r="O46" s="81"/>
    </row>
    <row r="47" spans="1:15" ht="21" customHeight="1" x14ac:dyDescent="0.25">
      <c r="A47" s="15" t="s">
        <v>55</v>
      </c>
      <c r="B47" s="221"/>
      <c r="C47" s="81">
        <v>40</v>
      </c>
      <c r="D47" s="206"/>
      <c r="E47" s="81">
        <v>37</v>
      </c>
      <c r="F47" s="81">
        <v>28</v>
      </c>
      <c r="G47" s="193">
        <v>59</v>
      </c>
      <c r="H47" s="64"/>
      <c r="I47" s="81"/>
      <c r="J47" s="81"/>
      <c r="K47" s="81"/>
      <c r="L47" s="81"/>
      <c r="M47" s="81"/>
      <c r="N47" s="81"/>
      <c r="O47" s="81"/>
    </row>
    <row r="48" spans="1:15" ht="21" customHeight="1" x14ac:dyDescent="0.25">
      <c r="A48" s="15" t="s">
        <v>56</v>
      </c>
      <c r="B48" s="221"/>
      <c r="C48" s="81">
        <v>35</v>
      </c>
      <c r="D48" s="206"/>
      <c r="E48" s="81">
        <v>40</v>
      </c>
      <c r="F48" s="81">
        <v>34</v>
      </c>
      <c r="G48" s="193">
        <v>55</v>
      </c>
      <c r="H48" s="64"/>
      <c r="I48" s="81"/>
      <c r="J48" s="81"/>
      <c r="K48" s="81"/>
      <c r="L48" s="81"/>
      <c r="M48" s="81"/>
      <c r="N48" s="81"/>
      <c r="O48" s="81"/>
    </row>
    <row r="49" spans="1:15" ht="21" customHeight="1" x14ac:dyDescent="0.25">
      <c r="A49" s="15" t="s">
        <v>57</v>
      </c>
      <c r="B49" s="221"/>
      <c r="C49" s="81">
        <v>59</v>
      </c>
      <c r="D49" s="206"/>
      <c r="E49" s="81">
        <v>51</v>
      </c>
      <c r="F49" s="81">
        <v>39</v>
      </c>
      <c r="G49" s="193">
        <v>26</v>
      </c>
      <c r="H49" s="64"/>
      <c r="I49" s="81"/>
      <c r="J49" s="81"/>
      <c r="K49" s="81"/>
      <c r="L49" s="81"/>
      <c r="M49" s="81"/>
      <c r="N49" s="81"/>
      <c r="O49" s="81"/>
    </row>
    <row r="50" spans="1:15" ht="21.75" customHeight="1" x14ac:dyDescent="0.25">
      <c r="A50" s="15" t="s">
        <v>58</v>
      </c>
      <c r="B50" s="222"/>
      <c r="C50" s="81">
        <v>38</v>
      </c>
      <c r="D50" s="207"/>
      <c r="E50" s="81">
        <v>36</v>
      </c>
      <c r="F50" s="81">
        <v>29</v>
      </c>
      <c r="G50" s="193">
        <v>49</v>
      </c>
      <c r="H50" s="81"/>
      <c r="J50" s="81"/>
      <c r="K50" s="81"/>
      <c r="L50" s="81"/>
      <c r="M50" s="81"/>
      <c r="N50" s="81"/>
      <c r="O50" s="81"/>
    </row>
    <row r="51" spans="1:15" ht="21.75" customHeight="1" x14ac:dyDescent="0.25">
      <c r="A51" s="79" t="s">
        <v>20</v>
      </c>
      <c r="B51" s="80"/>
      <c r="C51" s="66">
        <f>SUM(C30:C50)</f>
        <v>3128</v>
      </c>
      <c r="D51" s="140"/>
      <c r="E51" s="66">
        <f t="shared" ref="E51:O51" si="6">SUM(E30:E50)</f>
        <v>3124</v>
      </c>
      <c r="F51" s="66">
        <f t="shared" si="6"/>
        <v>2972</v>
      </c>
      <c r="G51" s="66">
        <f t="shared" si="6"/>
        <v>3112</v>
      </c>
      <c r="H51" s="66">
        <f>SUM(H30:H50)</f>
        <v>0</v>
      </c>
      <c r="I51" s="66">
        <f t="shared" si="6"/>
        <v>0</v>
      </c>
      <c r="J51" s="66">
        <f t="shared" si="6"/>
        <v>0</v>
      </c>
      <c r="K51" s="66">
        <f t="shared" si="6"/>
        <v>0</v>
      </c>
      <c r="L51" s="66">
        <f t="shared" si="6"/>
        <v>0</v>
      </c>
      <c r="M51" s="66">
        <f t="shared" si="6"/>
        <v>0</v>
      </c>
      <c r="N51" s="66">
        <f t="shared" si="6"/>
        <v>0</v>
      </c>
      <c r="O51" s="66">
        <f t="shared" si="6"/>
        <v>0</v>
      </c>
    </row>
    <row r="52" spans="1:15" ht="18" customHeight="1" x14ac:dyDescent="0.25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</row>
    <row r="53" spans="1:15" ht="39" x14ac:dyDescent="0.25">
      <c r="A53" s="16" t="s">
        <v>59</v>
      </c>
      <c r="B53" s="17" t="s">
        <v>3</v>
      </c>
      <c r="C53" s="5" t="s">
        <v>4</v>
      </c>
      <c r="D53" s="100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</row>
    <row r="54" spans="1:15" ht="15.75" x14ac:dyDescent="0.25">
      <c r="A54" s="116" t="s">
        <v>60</v>
      </c>
      <c r="B54" s="220">
        <v>1000</v>
      </c>
      <c r="C54" s="82">
        <v>112</v>
      </c>
      <c r="D54" s="205">
        <v>1700</v>
      </c>
      <c r="E54" s="82">
        <v>112</v>
      </c>
      <c r="F54" s="84">
        <v>133</v>
      </c>
      <c r="G54" s="194">
        <v>122</v>
      </c>
      <c r="H54" s="141"/>
      <c r="I54" s="84"/>
      <c r="J54" s="84"/>
      <c r="K54" s="84"/>
      <c r="L54" s="84"/>
      <c r="M54" s="84"/>
      <c r="N54" s="84"/>
      <c r="O54" s="84"/>
    </row>
    <row r="55" spans="1:15" ht="15.75" x14ac:dyDescent="0.25">
      <c r="A55" s="116" t="s">
        <v>61</v>
      </c>
      <c r="B55" s="221"/>
      <c r="C55" s="82">
        <v>2322</v>
      </c>
      <c r="D55" s="206"/>
      <c r="E55" s="82">
        <v>2322</v>
      </c>
      <c r="F55" s="84">
        <v>2036</v>
      </c>
      <c r="G55" s="194">
        <v>2365</v>
      </c>
      <c r="H55" s="141"/>
      <c r="I55" s="84"/>
      <c r="J55" s="84"/>
      <c r="K55" s="84"/>
      <c r="L55" s="84"/>
      <c r="M55" s="84"/>
      <c r="N55" s="84"/>
      <c r="O55" s="84"/>
    </row>
    <row r="56" spans="1:15" ht="15.75" x14ac:dyDescent="0.25">
      <c r="A56" s="116" t="s">
        <v>62</v>
      </c>
      <c r="B56" s="221"/>
      <c r="C56" s="82">
        <v>0</v>
      </c>
      <c r="D56" s="206"/>
      <c r="E56" s="82">
        <v>0</v>
      </c>
      <c r="F56" s="84">
        <v>0</v>
      </c>
      <c r="G56" s="194">
        <v>0</v>
      </c>
      <c r="H56" s="141"/>
      <c r="I56" s="84"/>
      <c r="J56" s="84"/>
      <c r="K56" s="84"/>
      <c r="L56" s="84"/>
      <c r="M56" s="84"/>
      <c r="N56" s="84"/>
      <c r="O56" s="84"/>
    </row>
    <row r="57" spans="1:15" ht="15.75" x14ac:dyDescent="0.25">
      <c r="A57" s="116" t="s">
        <v>63</v>
      </c>
      <c r="B57" s="221"/>
      <c r="C57" s="82">
        <v>0</v>
      </c>
      <c r="D57" s="206"/>
      <c r="E57" s="82">
        <v>0</v>
      </c>
      <c r="F57" s="84">
        <v>0</v>
      </c>
      <c r="G57" s="194">
        <v>0</v>
      </c>
      <c r="H57" s="141"/>
      <c r="I57" s="84"/>
      <c r="J57" s="84"/>
      <c r="K57" s="84"/>
      <c r="L57" s="84"/>
      <c r="M57" s="84"/>
      <c r="N57" s="84"/>
      <c r="O57" s="84"/>
    </row>
    <row r="58" spans="1:15" ht="15.75" x14ac:dyDescent="0.25">
      <c r="A58" s="116" t="s">
        <v>64</v>
      </c>
      <c r="B58" s="221"/>
      <c r="C58" s="82">
        <v>34</v>
      </c>
      <c r="D58" s="206"/>
      <c r="E58" s="82">
        <v>34</v>
      </c>
      <c r="F58" s="84">
        <v>29</v>
      </c>
      <c r="G58" s="194">
        <v>71</v>
      </c>
      <c r="H58" s="141"/>
      <c r="I58" s="84"/>
      <c r="J58" s="84"/>
      <c r="K58" s="84"/>
      <c r="L58" s="84"/>
      <c r="M58" s="84"/>
      <c r="N58" s="84"/>
      <c r="O58" s="84"/>
    </row>
    <row r="59" spans="1:15" ht="15.75" x14ac:dyDescent="0.25">
      <c r="A59" s="116" t="s">
        <v>65</v>
      </c>
      <c r="B59" s="221"/>
      <c r="C59" s="82">
        <v>0</v>
      </c>
      <c r="D59" s="206"/>
      <c r="E59" s="82">
        <v>0</v>
      </c>
      <c r="F59" s="84">
        <v>0</v>
      </c>
      <c r="G59" s="194">
        <v>0</v>
      </c>
      <c r="H59" s="141"/>
      <c r="I59" s="84"/>
      <c r="J59" s="84"/>
      <c r="K59" s="84"/>
      <c r="L59" s="84"/>
      <c r="M59" s="84"/>
      <c r="N59" s="84"/>
      <c r="O59" s="84"/>
    </row>
    <row r="60" spans="1:15" ht="15.75" x14ac:dyDescent="0.25">
      <c r="A60" s="10" t="s">
        <v>66</v>
      </c>
      <c r="B60" s="221"/>
      <c r="C60" s="82">
        <v>0</v>
      </c>
      <c r="D60" s="206"/>
      <c r="E60" s="82">
        <v>0</v>
      </c>
      <c r="F60" s="84">
        <v>0</v>
      </c>
      <c r="G60" s="194">
        <v>0</v>
      </c>
      <c r="H60" s="141"/>
      <c r="I60" s="84"/>
      <c r="J60" s="84"/>
      <c r="K60" s="84"/>
      <c r="L60" s="84"/>
      <c r="M60" s="84"/>
      <c r="N60" s="84"/>
      <c r="O60" s="84"/>
    </row>
    <row r="61" spans="1:15" ht="15.75" x14ac:dyDescent="0.25">
      <c r="A61" s="10" t="s">
        <v>67</v>
      </c>
      <c r="B61" s="221"/>
      <c r="C61" s="82">
        <v>0</v>
      </c>
      <c r="D61" s="206"/>
      <c r="E61" s="82">
        <v>0</v>
      </c>
      <c r="F61" s="84">
        <v>14</v>
      </c>
      <c r="G61" s="194">
        <v>100</v>
      </c>
      <c r="H61" s="141"/>
      <c r="I61" s="84"/>
      <c r="J61" s="84"/>
      <c r="K61" s="84"/>
      <c r="L61" s="84"/>
      <c r="M61" s="84"/>
      <c r="N61" s="84"/>
      <c r="O61" s="84"/>
    </row>
    <row r="62" spans="1:15" ht="15.75" x14ac:dyDescent="0.25">
      <c r="A62" s="10" t="s">
        <v>68</v>
      </c>
      <c r="B62" s="222"/>
      <c r="C62" s="82">
        <v>0</v>
      </c>
      <c r="D62" s="207"/>
      <c r="E62" s="82">
        <v>0</v>
      </c>
      <c r="F62" s="84">
        <v>0</v>
      </c>
      <c r="G62" s="194">
        <v>0</v>
      </c>
      <c r="H62" s="141"/>
      <c r="I62" s="84"/>
      <c r="J62" s="84"/>
      <c r="K62" s="84"/>
      <c r="L62" s="84"/>
      <c r="M62" s="84"/>
      <c r="N62" s="84"/>
      <c r="O62" s="84"/>
    </row>
    <row r="63" spans="1:15" ht="15.75" x14ac:dyDescent="0.25">
      <c r="A63" s="77" t="s">
        <v>20</v>
      </c>
      <c r="B63" s="80"/>
      <c r="C63" s="82">
        <f>SUM(C54:C62)</f>
        <v>2468</v>
      </c>
      <c r="D63" s="140"/>
      <c r="E63" s="82">
        <f>SUM(E54:E62)</f>
        <v>2468</v>
      </c>
      <c r="F63" s="82">
        <f>SUM(F54:F62)</f>
        <v>2212</v>
      </c>
      <c r="G63" s="82">
        <f t="shared" ref="G63:O63" si="7">SUM(G54:G62)</f>
        <v>2658</v>
      </c>
      <c r="H63" s="66">
        <f t="shared" si="7"/>
        <v>0</v>
      </c>
      <c r="I63" s="82">
        <f t="shared" si="7"/>
        <v>0</v>
      </c>
      <c r="J63" s="82">
        <f t="shared" si="7"/>
        <v>0</v>
      </c>
      <c r="K63" s="82">
        <f t="shared" si="7"/>
        <v>0</v>
      </c>
      <c r="L63" s="82">
        <f t="shared" si="7"/>
        <v>0</v>
      </c>
      <c r="M63" s="82">
        <f t="shared" si="7"/>
        <v>0</v>
      </c>
      <c r="N63" s="82">
        <f t="shared" si="7"/>
        <v>0</v>
      </c>
      <c r="O63" s="82">
        <f t="shared" si="7"/>
        <v>0</v>
      </c>
    </row>
    <row r="64" spans="1:15" ht="20.25" customHeight="1" x14ac:dyDescent="0.25">
      <c r="A64" s="208"/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</row>
    <row r="65" spans="1:15" ht="39" x14ac:dyDescent="0.25">
      <c r="A65" s="31" t="s">
        <v>69</v>
      </c>
      <c r="B65" s="32" t="s">
        <v>3</v>
      </c>
      <c r="C65" s="5" t="s">
        <v>4</v>
      </c>
      <c r="D65" s="100" t="s">
        <v>5</v>
      </c>
      <c r="E65" s="5" t="s">
        <v>6</v>
      </c>
      <c r="F65" s="5" t="s">
        <v>7</v>
      </c>
      <c r="G65" s="5" t="s">
        <v>8</v>
      </c>
      <c r="H65" s="5" t="s">
        <v>9</v>
      </c>
      <c r="I65" s="5" t="s">
        <v>10</v>
      </c>
      <c r="J65" s="5" t="s">
        <v>11</v>
      </c>
      <c r="K65" s="5" t="s">
        <v>12</v>
      </c>
      <c r="L65" s="5" t="s">
        <v>13</v>
      </c>
      <c r="M65" s="5" t="s">
        <v>14</v>
      </c>
      <c r="N65" s="5" t="s">
        <v>15</v>
      </c>
      <c r="O65" s="5" t="s">
        <v>16</v>
      </c>
    </row>
    <row r="66" spans="1:15" ht="21.75" customHeight="1" x14ac:dyDescent="0.25">
      <c r="A66" s="29" t="s">
        <v>70</v>
      </c>
      <c r="B66" s="30">
        <v>456</v>
      </c>
      <c r="C66" s="65">
        <v>76</v>
      </c>
      <c r="D66" s="30">
        <v>365</v>
      </c>
      <c r="E66" s="65">
        <v>52</v>
      </c>
      <c r="F66" s="104">
        <v>161</v>
      </c>
      <c r="G66" s="193">
        <v>420</v>
      </c>
      <c r="H66" s="104"/>
      <c r="I66" s="104"/>
      <c r="J66" s="104"/>
      <c r="K66" s="104"/>
      <c r="L66" s="104"/>
      <c r="M66" s="104"/>
      <c r="N66" s="104"/>
      <c r="O66" s="104"/>
    </row>
    <row r="67" spans="1:15" ht="16.5" customHeight="1" x14ac:dyDescent="0.25">
      <c r="A67" s="209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</row>
    <row r="68" spans="1:15" ht="39" x14ac:dyDescent="0.25">
      <c r="A68" s="18" t="s">
        <v>71</v>
      </c>
      <c r="B68" s="3" t="s">
        <v>3</v>
      </c>
      <c r="C68" s="5" t="s">
        <v>4</v>
      </c>
      <c r="D68" s="100" t="s">
        <v>5</v>
      </c>
      <c r="E68" s="5" t="s">
        <v>6</v>
      </c>
      <c r="F68" s="5" t="s">
        <v>7</v>
      </c>
      <c r="G68" s="5" t="s">
        <v>8</v>
      </c>
      <c r="H68" s="5" t="s">
        <v>9</v>
      </c>
      <c r="I68" s="5" t="s">
        <v>10</v>
      </c>
      <c r="J68" s="5" t="s">
        <v>11</v>
      </c>
      <c r="K68" s="5" t="s">
        <v>12</v>
      </c>
      <c r="L68" s="5" t="s">
        <v>13</v>
      </c>
      <c r="M68" s="5" t="s">
        <v>14</v>
      </c>
      <c r="N68" s="5" t="s">
        <v>15</v>
      </c>
      <c r="O68" s="5" t="s">
        <v>16</v>
      </c>
    </row>
    <row r="69" spans="1:15" ht="16.5" customHeight="1" x14ac:dyDescent="0.25">
      <c r="A69" s="68" t="s">
        <v>72</v>
      </c>
      <c r="B69" s="69">
        <v>100</v>
      </c>
      <c r="C69" s="65">
        <v>107</v>
      </c>
      <c r="D69" s="4">
        <v>100</v>
      </c>
      <c r="E69" s="65">
        <v>27</v>
      </c>
      <c r="F69" s="65">
        <v>91</v>
      </c>
      <c r="G69" s="193">
        <v>100</v>
      </c>
      <c r="H69" s="104"/>
      <c r="I69" s="67"/>
      <c r="J69" s="67"/>
      <c r="K69" s="67"/>
      <c r="L69" s="67"/>
      <c r="M69" s="67"/>
      <c r="N69" s="67"/>
      <c r="O69" s="67"/>
    </row>
    <row r="70" spans="1:15" ht="16.5" customHeight="1" x14ac:dyDescent="0.25">
      <c r="A70" s="68" t="s">
        <v>73</v>
      </c>
      <c r="B70" s="69">
        <v>130</v>
      </c>
      <c r="C70" s="65">
        <v>137</v>
      </c>
      <c r="D70" s="4">
        <v>80</v>
      </c>
      <c r="E70" s="65">
        <v>33</v>
      </c>
      <c r="F70" s="65">
        <v>75</v>
      </c>
      <c r="G70" s="193">
        <v>88</v>
      </c>
      <c r="H70" s="104"/>
      <c r="I70" s="67"/>
      <c r="J70" s="67"/>
      <c r="K70" s="67"/>
      <c r="L70" s="67"/>
      <c r="M70" s="67"/>
      <c r="N70" s="67"/>
      <c r="O70" s="67"/>
    </row>
    <row r="71" spans="1:15" ht="16.5" customHeight="1" x14ac:dyDescent="0.25">
      <c r="A71" s="68" t="s">
        <v>74</v>
      </c>
      <c r="B71" s="69">
        <v>30</v>
      </c>
      <c r="C71" s="65">
        <v>0</v>
      </c>
      <c r="D71" s="4">
        <v>20</v>
      </c>
      <c r="E71" s="65">
        <v>0</v>
      </c>
      <c r="F71" s="104">
        <v>0</v>
      </c>
      <c r="G71" s="193">
        <v>0</v>
      </c>
      <c r="H71" s="104"/>
      <c r="I71" s="67"/>
      <c r="J71" s="67"/>
      <c r="K71" s="67"/>
      <c r="L71" s="67"/>
      <c r="M71" s="67"/>
      <c r="N71" s="67"/>
      <c r="O71" s="67"/>
    </row>
    <row r="72" spans="1:15" ht="30.75" x14ac:dyDescent="0.25">
      <c r="A72" s="99" t="s">
        <v>75</v>
      </c>
      <c r="B72" s="69">
        <v>250</v>
      </c>
      <c r="C72" s="65">
        <v>308</v>
      </c>
      <c r="D72" s="4">
        <v>125</v>
      </c>
      <c r="E72" s="65">
        <v>116</v>
      </c>
      <c r="F72" s="65">
        <v>220</v>
      </c>
      <c r="G72" s="193">
        <v>160</v>
      </c>
      <c r="H72" s="104"/>
      <c r="I72" s="67"/>
      <c r="J72" s="67"/>
      <c r="K72" s="67"/>
      <c r="L72" s="67"/>
      <c r="M72" s="67"/>
      <c r="N72" s="67"/>
      <c r="O72" s="67"/>
    </row>
    <row r="73" spans="1:15" ht="16.5" customHeight="1" x14ac:dyDescent="0.25">
      <c r="A73" s="68" t="s">
        <v>76</v>
      </c>
      <c r="B73" s="69">
        <v>100</v>
      </c>
      <c r="C73" s="65">
        <v>106</v>
      </c>
      <c r="D73" s="4">
        <v>60</v>
      </c>
      <c r="E73" s="65">
        <v>74</v>
      </c>
      <c r="F73" s="65">
        <v>108</v>
      </c>
      <c r="G73" s="193">
        <v>112</v>
      </c>
      <c r="H73" s="104"/>
      <c r="I73" s="67"/>
      <c r="J73" s="67"/>
      <c r="K73" s="67"/>
      <c r="L73" s="67"/>
      <c r="M73" s="67"/>
      <c r="N73" s="67"/>
      <c r="O73" s="67"/>
    </row>
    <row r="74" spans="1:15" ht="16.5" customHeight="1" x14ac:dyDescent="0.25">
      <c r="A74" s="68" t="s">
        <v>77</v>
      </c>
      <c r="B74" s="69">
        <v>180</v>
      </c>
      <c r="C74" s="65">
        <v>151</v>
      </c>
      <c r="D74" s="4">
        <v>80</v>
      </c>
      <c r="E74" s="65">
        <v>31</v>
      </c>
      <c r="F74" s="65">
        <v>112</v>
      </c>
      <c r="G74" s="193">
        <v>104</v>
      </c>
      <c r="H74" s="104"/>
      <c r="I74" s="67"/>
      <c r="J74" s="67"/>
      <c r="K74" s="67"/>
      <c r="L74" s="67"/>
      <c r="M74" s="67"/>
      <c r="N74" s="67"/>
      <c r="O74" s="67"/>
    </row>
    <row r="75" spans="1:15" s="97" customFormat="1" ht="16.5" customHeight="1" x14ac:dyDescent="0.25">
      <c r="A75" s="68" t="s">
        <v>78</v>
      </c>
      <c r="B75" s="69">
        <v>300</v>
      </c>
      <c r="C75" s="65">
        <v>315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23</v>
      </c>
      <c r="I75" s="69" t="s">
        <v>23</v>
      </c>
      <c r="J75" s="69" t="s">
        <v>23</v>
      </c>
      <c r="K75" s="69" t="s">
        <v>23</v>
      </c>
      <c r="L75" s="69" t="s">
        <v>23</v>
      </c>
      <c r="M75" s="69" t="s">
        <v>23</v>
      </c>
      <c r="N75" s="69" t="s">
        <v>23</v>
      </c>
      <c r="O75" s="69" t="s">
        <v>23</v>
      </c>
    </row>
    <row r="76" spans="1:15" ht="16.5" customHeight="1" x14ac:dyDescent="0.25">
      <c r="A76" s="68" t="s">
        <v>79</v>
      </c>
      <c r="B76" s="69">
        <v>600</v>
      </c>
      <c r="C76" s="65">
        <v>704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69" t="s">
        <v>23</v>
      </c>
      <c r="J76" s="69" t="s">
        <v>23</v>
      </c>
      <c r="K76" s="69" t="s">
        <v>23</v>
      </c>
      <c r="L76" s="69" t="s">
        <v>23</v>
      </c>
      <c r="M76" s="69" t="s">
        <v>23</v>
      </c>
      <c r="N76" s="69" t="s">
        <v>23</v>
      </c>
      <c r="O76" s="69" t="s">
        <v>23</v>
      </c>
    </row>
    <row r="77" spans="1:15" ht="16.5" customHeight="1" x14ac:dyDescent="0.25">
      <c r="A77" s="68" t="s">
        <v>80</v>
      </c>
      <c r="B77" s="69">
        <v>100</v>
      </c>
      <c r="C77" s="65">
        <v>132</v>
      </c>
      <c r="D77" s="4" t="s">
        <v>23</v>
      </c>
      <c r="E77" s="4" t="s">
        <v>23</v>
      </c>
      <c r="F77" s="4" t="s">
        <v>23</v>
      </c>
      <c r="G77" s="4" t="s">
        <v>23</v>
      </c>
      <c r="H77" s="4" t="s">
        <v>23</v>
      </c>
      <c r="I77" s="69" t="s">
        <v>23</v>
      </c>
      <c r="J77" s="69" t="s">
        <v>23</v>
      </c>
      <c r="K77" s="69" t="s">
        <v>23</v>
      </c>
      <c r="L77" s="69" t="s">
        <v>23</v>
      </c>
      <c r="M77" s="69" t="s">
        <v>23</v>
      </c>
      <c r="N77" s="69" t="s">
        <v>23</v>
      </c>
      <c r="O77" s="69" t="s">
        <v>23</v>
      </c>
    </row>
    <row r="78" spans="1:15" ht="16.5" customHeight="1" x14ac:dyDescent="0.25">
      <c r="A78" s="68" t="s">
        <v>20</v>
      </c>
      <c r="B78" s="69">
        <f t="shared" ref="B78:O78" si="8">SUM(B69:B74)</f>
        <v>790</v>
      </c>
      <c r="C78" s="4">
        <f t="shared" si="8"/>
        <v>809</v>
      </c>
      <c r="D78" s="4">
        <f t="shared" si="8"/>
        <v>465</v>
      </c>
      <c r="E78" s="4">
        <f t="shared" si="8"/>
        <v>281</v>
      </c>
      <c r="F78" s="4">
        <f t="shared" si="8"/>
        <v>606</v>
      </c>
      <c r="G78" s="4">
        <f t="shared" si="8"/>
        <v>564</v>
      </c>
      <c r="H78" s="4">
        <f t="shared" si="8"/>
        <v>0</v>
      </c>
      <c r="I78" s="69">
        <f t="shared" si="8"/>
        <v>0</v>
      </c>
      <c r="J78" s="69">
        <f t="shared" si="8"/>
        <v>0</v>
      </c>
      <c r="K78" s="69">
        <f t="shared" si="8"/>
        <v>0</v>
      </c>
      <c r="L78" s="69">
        <f t="shared" si="8"/>
        <v>0</v>
      </c>
      <c r="M78" s="69">
        <f t="shared" si="8"/>
        <v>0</v>
      </c>
      <c r="N78" s="69">
        <f t="shared" si="8"/>
        <v>0</v>
      </c>
      <c r="O78" s="69">
        <f t="shared" si="8"/>
        <v>0</v>
      </c>
    </row>
    <row r="79" spans="1:15" ht="39" x14ac:dyDescent="0.25">
      <c r="A79" s="18" t="s">
        <v>81</v>
      </c>
      <c r="B79" s="3" t="s">
        <v>3</v>
      </c>
      <c r="C79" s="5" t="s">
        <v>4</v>
      </c>
      <c r="D79" s="100" t="s">
        <v>5</v>
      </c>
      <c r="E79" s="5" t="s">
        <v>6</v>
      </c>
      <c r="F79" s="5" t="s">
        <v>7</v>
      </c>
      <c r="G79" s="5" t="s">
        <v>8</v>
      </c>
      <c r="H79" s="5" t="s">
        <v>9</v>
      </c>
      <c r="I79" s="5" t="s">
        <v>10</v>
      </c>
      <c r="J79" s="5" t="s">
        <v>11</v>
      </c>
      <c r="K79" s="5" t="s">
        <v>12</v>
      </c>
      <c r="L79" s="5" t="s">
        <v>13</v>
      </c>
      <c r="M79" s="5" t="s">
        <v>14</v>
      </c>
      <c r="N79" s="5" t="s">
        <v>15</v>
      </c>
      <c r="O79" s="5" t="s">
        <v>16</v>
      </c>
    </row>
    <row r="80" spans="1:15" ht="21" customHeight="1" x14ac:dyDescent="0.25">
      <c r="A80" s="19" t="s">
        <v>82</v>
      </c>
      <c r="B80" s="142">
        <v>100</v>
      </c>
      <c r="C80" s="82">
        <v>2</v>
      </c>
      <c r="D80" s="4">
        <v>100</v>
      </c>
      <c r="E80" s="82">
        <v>27</v>
      </c>
      <c r="F80" s="82">
        <v>32</v>
      </c>
      <c r="G80" s="195">
        <v>33</v>
      </c>
      <c r="H80" s="143"/>
      <c r="I80" s="144"/>
      <c r="J80" s="144"/>
      <c r="K80" s="144"/>
      <c r="L80" s="144"/>
      <c r="M80" s="144"/>
      <c r="N80" s="144"/>
      <c r="O80" s="144"/>
    </row>
    <row r="81" spans="1:15" ht="21" customHeight="1" x14ac:dyDescent="0.25">
      <c r="A81" s="20" t="s">
        <v>83</v>
      </c>
      <c r="B81" s="21">
        <v>130</v>
      </c>
      <c r="C81" s="82">
        <v>50</v>
      </c>
      <c r="D81" s="4">
        <v>80</v>
      </c>
      <c r="E81" s="82">
        <v>33</v>
      </c>
      <c r="F81" s="82">
        <v>5</v>
      </c>
      <c r="G81" s="195">
        <v>34</v>
      </c>
      <c r="H81" s="143"/>
      <c r="I81" s="144"/>
      <c r="J81" s="144"/>
      <c r="K81" s="144"/>
      <c r="L81" s="144"/>
      <c r="M81" s="144"/>
      <c r="N81" s="144"/>
      <c r="O81" s="144"/>
    </row>
    <row r="82" spans="1:15" ht="19.5" customHeight="1" x14ac:dyDescent="0.25">
      <c r="A82" s="20" t="s">
        <v>84</v>
      </c>
      <c r="B82" s="21">
        <v>30</v>
      </c>
      <c r="C82" s="138">
        <v>0</v>
      </c>
      <c r="D82" s="4">
        <v>20</v>
      </c>
      <c r="E82" s="138">
        <v>0</v>
      </c>
      <c r="F82" s="82">
        <v>0</v>
      </c>
      <c r="G82" s="195">
        <v>0</v>
      </c>
      <c r="H82" s="143"/>
      <c r="I82" s="144"/>
      <c r="J82" s="144"/>
      <c r="K82" s="144"/>
      <c r="L82" s="144"/>
      <c r="M82" s="144"/>
      <c r="N82" s="144"/>
      <c r="O82" s="144"/>
    </row>
    <row r="83" spans="1:15" ht="30" x14ac:dyDescent="0.25">
      <c r="A83" s="7" t="s">
        <v>85</v>
      </c>
      <c r="B83" s="21">
        <v>250</v>
      </c>
      <c r="C83" s="82">
        <v>99</v>
      </c>
      <c r="D83" s="4">
        <v>125</v>
      </c>
      <c r="E83" s="82">
        <v>204</v>
      </c>
      <c r="F83" s="82">
        <v>126</v>
      </c>
      <c r="G83" s="195">
        <v>112</v>
      </c>
      <c r="H83" s="143"/>
      <c r="I83" s="144"/>
      <c r="J83" s="144"/>
      <c r="K83" s="144"/>
      <c r="L83" s="144"/>
      <c r="M83" s="144"/>
      <c r="N83" s="144"/>
      <c r="O83" s="144"/>
    </row>
    <row r="84" spans="1:15" ht="20.25" customHeight="1" x14ac:dyDescent="0.25">
      <c r="A84" s="20" t="s">
        <v>86</v>
      </c>
      <c r="B84" s="21">
        <v>100</v>
      </c>
      <c r="C84" s="82">
        <v>34</v>
      </c>
      <c r="D84" s="4">
        <v>60</v>
      </c>
      <c r="E84" s="82">
        <v>76</v>
      </c>
      <c r="F84" s="82">
        <v>62</v>
      </c>
      <c r="G84" s="195">
        <v>105</v>
      </c>
      <c r="H84" s="143"/>
      <c r="I84" s="144"/>
      <c r="J84" s="144"/>
      <c r="K84" s="144"/>
      <c r="L84" s="144"/>
      <c r="M84" s="144"/>
      <c r="N84" s="144"/>
      <c r="O84" s="144"/>
    </row>
    <row r="85" spans="1:15" ht="21" customHeight="1" x14ac:dyDescent="0.25">
      <c r="A85" s="20" t="s">
        <v>87</v>
      </c>
      <c r="B85" s="21">
        <v>180</v>
      </c>
      <c r="C85" s="82">
        <v>34</v>
      </c>
      <c r="D85" s="4">
        <v>80</v>
      </c>
      <c r="E85" s="82">
        <v>31</v>
      </c>
      <c r="F85" s="82">
        <v>13</v>
      </c>
      <c r="G85" s="195">
        <v>62</v>
      </c>
      <c r="H85" s="143"/>
      <c r="I85" s="144"/>
      <c r="J85" s="144"/>
      <c r="K85" s="144"/>
      <c r="L85" s="144"/>
      <c r="M85" s="144"/>
      <c r="N85" s="144"/>
      <c r="O85" s="144"/>
    </row>
    <row r="86" spans="1:15" ht="22.5" customHeight="1" x14ac:dyDescent="0.25">
      <c r="A86" s="19" t="s">
        <v>78</v>
      </c>
      <c r="B86" s="145">
        <v>300</v>
      </c>
      <c r="C86" s="82">
        <v>159</v>
      </c>
      <c r="D86" s="4" t="s">
        <v>23</v>
      </c>
      <c r="E86" s="4" t="s">
        <v>23</v>
      </c>
      <c r="F86" s="4" t="s">
        <v>23</v>
      </c>
      <c r="G86" s="4" t="s">
        <v>23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4" t="s">
        <v>23</v>
      </c>
      <c r="O86" s="4" t="s">
        <v>23</v>
      </c>
    </row>
    <row r="87" spans="1:15" ht="20.25" customHeight="1" x14ac:dyDescent="0.25">
      <c r="A87" s="20" t="s">
        <v>79</v>
      </c>
      <c r="B87" s="21">
        <v>600</v>
      </c>
      <c r="C87" s="82">
        <v>1163</v>
      </c>
      <c r="D87" s="4" t="s">
        <v>88</v>
      </c>
      <c r="E87" s="4" t="s">
        <v>88</v>
      </c>
      <c r="F87" s="4" t="s">
        <v>88</v>
      </c>
      <c r="G87" s="4" t="s">
        <v>88</v>
      </c>
      <c r="H87" s="4" t="s">
        <v>88</v>
      </c>
      <c r="I87" s="4" t="s">
        <v>88</v>
      </c>
      <c r="J87" s="4" t="s">
        <v>88</v>
      </c>
      <c r="K87" s="4" t="s">
        <v>88</v>
      </c>
      <c r="L87" s="4" t="s">
        <v>88</v>
      </c>
      <c r="M87" s="4" t="s">
        <v>88</v>
      </c>
      <c r="N87" s="4" t="s">
        <v>88</v>
      </c>
      <c r="O87" s="4" t="s">
        <v>88</v>
      </c>
    </row>
    <row r="88" spans="1:15" ht="21.75" customHeight="1" x14ac:dyDescent="0.25">
      <c r="A88" s="20" t="s">
        <v>80</v>
      </c>
      <c r="B88" s="21">
        <v>100</v>
      </c>
      <c r="C88" s="82" t="s">
        <v>89</v>
      </c>
      <c r="D88" s="4" t="s">
        <v>23</v>
      </c>
      <c r="E88" s="4" t="s">
        <v>23</v>
      </c>
      <c r="F88" s="4" t="s">
        <v>23</v>
      </c>
      <c r="G88" s="4" t="s">
        <v>23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4" t="s">
        <v>23</v>
      </c>
      <c r="O88" s="4" t="s">
        <v>23</v>
      </c>
    </row>
    <row r="89" spans="1:15" ht="20.25" customHeight="1" x14ac:dyDescent="0.25">
      <c r="A89" s="21" t="s">
        <v>27</v>
      </c>
      <c r="B89" s="139">
        <v>1790</v>
      </c>
      <c r="C89" s="146">
        <f>SUM(C80:C85)</f>
        <v>219</v>
      </c>
      <c r="D89" s="139">
        <v>465</v>
      </c>
      <c r="E89" s="146">
        <f t="shared" ref="E89:O89" si="9">SUM(E80:E85)</f>
        <v>371</v>
      </c>
      <c r="F89" s="146">
        <f t="shared" si="9"/>
        <v>238</v>
      </c>
      <c r="G89" s="146">
        <f>SUM(G80:G87)</f>
        <v>346</v>
      </c>
      <c r="H89" s="118">
        <f>SUM(H80:H87)</f>
        <v>0</v>
      </c>
      <c r="I89" s="146">
        <f t="shared" si="9"/>
        <v>0</v>
      </c>
      <c r="J89" s="146">
        <f t="shared" si="9"/>
        <v>0</v>
      </c>
      <c r="K89" s="146">
        <f t="shared" si="9"/>
        <v>0</v>
      </c>
      <c r="L89" s="146">
        <f t="shared" si="9"/>
        <v>0</v>
      </c>
      <c r="M89" s="146">
        <f t="shared" si="9"/>
        <v>0</v>
      </c>
      <c r="N89" s="146">
        <f t="shared" si="9"/>
        <v>0</v>
      </c>
      <c r="O89" s="146">
        <f t="shared" si="9"/>
        <v>0</v>
      </c>
    </row>
    <row r="90" spans="1:15" ht="17.25" customHeight="1" x14ac:dyDescent="0.25">
      <c r="A90" s="209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</row>
    <row r="91" spans="1:15" ht="39" x14ac:dyDescent="0.25">
      <c r="A91" s="18" t="s">
        <v>90</v>
      </c>
      <c r="B91" s="2" t="s">
        <v>3</v>
      </c>
      <c r="C91" s="5" t="s">
        <v>4</v>
      </c>
      <c r="D91" s="100" t="s">
        <v>5</v>
      </c>
      <c r="E91" s="5" t="s">
        <v>6</v>
      </c>
      <c r="F91" s="5" t="s">
        <v>7</v>
      </c>
      <c r="G91" s="5" t="s">
        <v>8</v>
      </c>
      <c r="H91" s="5" t="s">
        <v>9</v>
      </c>
      <c r="I91" s="5" t="s">
        <v>10</v>
      </c>
      <c r="J91" s="5" t="s">
        <v>11</v>
      </c>
      <c r="K91" s="5" t="s">
        <v>12</v>
      </c>
      <c r="L91" s="5" t="s">
        <v>13</v>
      </c>
      <c r="M91" s="5" t="s">
        <v>14</v>
      </c>
      <c r="N91" s="5" t="s">
        <v>15</v>
      </c>
      <c r="O91" s="5" t="s">
        <v>16</v>
      </c>
    </row>
    <row r="92" spans="1:15" s="98" customFormat="1" ht="18.75" customHeight="1" x14ac:dyDescent="0.25">
      <c r="A92" s="20" t="s">
        <v>82</v>
      </c>
      <c r="B92" s="30" t="s">
        <v>91</v>
      </c>
      <c r="C92" s="138">
        <v>13</v>
      </c>
      <c r="D92" s="147" t="s">
        <v>91</v>
      </c>
      <c r="E92" s="138">
        <v>15</v>
      </c>
      <c r="F92" s="138">
        <v>15</v>
      </c>
      <c r="G92" s="195">
        <v>10</v>
      </c>
      <c r="H92" s="148"/>
      <c r="I92" s="138"/>
      <c r="J92" s="138"/>
      <c r="K92" s="138"/>
      <c r="L92" s="138"/>
      <c r="M92" s="138"/>
      <c r="N92" s="138"/>
      <c r="O92" s="138"/>
    </row>
    <row r="93" spans="1:15" s="98" customFormat="1" ht="20.25" customHeight="1" x14ac:dyDescent="0.25">
      <c r="A93" s="20" t="s">
        <v>83</v>
      </c>
      <c r="B93" s="30" t="s">
        <v>91</v>
      </c>
      <c r="C93" s="138">
        <v>156</v>
      </c>
      <c r="D93" s="147" t="s">
        <v>91</v>
      </c>
      <c r="E93" s="138">
        <v>124</v>
      </c>
      <c r="F93" s="138">
        <v>139</v>
      </c>
      <c r="G93" s="195">
        <v>174</v>
      </c>
      <c r="H93" s="148"/>
      <c r="I93" s="138"/>
      <c r="J93" s="138"/>
      <c r="K93" s="138"/>
      <c r="L93" s="138"/>
      <c r="M93" s="138"/>
      <c r="N93" s="138"/>
      <c r="O93" s="138"/>
    </row>
    <row r="94" spans="1:15" s="98" customFormat="1" ht="18" customHeight="1" x14ac:dyDescent="0.25">
      <c r="A94" s="20" t="s">
        <v>84</v>
      </c>
      <c r="B94" s="30" t="s">
        <v>91</v>
      </c>
      <c r="C94" s="138">
        <v>0</v>
      </c>
      <c r="D94" s="147"/>
      <c r="E94" s="138">
        <v>0</v>
      </c>
      <c r="F94" s="138">
        <v>0</v>
      </c>
      <c r="G94" s="195">
        <v>0</v>
      </c>
      <c r="H94" s="148"/>
      <c r="I94" s="138"/>
      <c r="J94" s="138"/>
      <c r="K94" s="138"/>
      <c r="L94" s="138"/>
      <c r="M94" s="138"/>
      <c r="N94" s="138"/>
      <c r="O94" s="138"/>
    </row>
    <row r="95" spans="1:15" ht="20.25" customHeight="1" x14ac:dyDescent="0.25">
      <c r="A95" s="20" t="s">
        <v>92</v>
      </c>
      <c r="B95" s="30" t="s">
        <v>91</v>
      </c>
      <c r="C95" s="82">
        <v>5584</v>
      </c>
      <c r="D95" s="147" t="s">
        <v>91</v>
      </c>
      <c r="E95" s="82">
        <v>5687</v>
      </c>
      <c r="F95" s="82">
        <v>5341</v>
      </c>
      <c r="G95" s="195">
        <v>5000</v>
      </c>
      <c r="H95" s="66"/>
      <c r="I95" s="149"/>
      <c r="J95" s="82"/>
      <c r="K95" s="82"/>
      <c r="L95" s="82"/>
      <c r="M95" s="82"/>
      <c r="N95" s="82"/>
      <c r="O95" s="82"/>
    </row>
    <row r="96" spans="1:15" ht="19.5" customHeight="1" x14ac:dyDescent="0.25">
      <c r="A96" s="20" t="s">
        <v>86</v>
      </c>
      <c r="B96" s="30" t="s">
        <v>91</v>
      </c>
      <c r="C96" s="82">
        <v>144</v>
      </c>
      <c r="D96" s="147" t="s">
        <v>91</v>
      </c>
      <c r="E96" s="82">
        <v>122</v>
      </c>
      <c r="F96" s="82">
        <v>177</v>
      </c>
      <c r="G96" s="195">
        <v>162</v>
      </c>
      <c r="H96" s="66"/>
      <c r="I96" s="82"/>
      <c r="J96" s="82"/>
      <c r="K96" s="82"/>
      <c r="L96" s="82"/>
      <c r="M96" s="82"/>
      <c r="N96" s="82"/>
      <c r="O96" s="82"/>
    </row>
    <row r="97" spans="1:15" ht="20.25" customHeight="1" x14ac:dyDescent="0.25">
      <c r="A97" s="20" t="s">
        <v>87</v>
      </c>
      <c r="B97" s="30" t="s">
        <v>91</v>
      </c>
      <c r="C97" s="82">
        <v>57</v>
      </c>
      <c r="D97" s="147" t="s">
        <v>91</v>
      </c>
      <c r="E97" s="82">
        <v>28</v>
      </c>
      <c r="F97" s="82">
        <v>65</v>
      </c>
      <c r="G97" s="195">
        <v>83</v>
      </c>
      <c r="H97" s="66"/>
      <c r="I97" s="82"/>
      <c r="J97" s="82"/>
      <c r="K97" s="82"/>
      <c r="L97" s="82"/>
      <c r="M97" s="82"/>
      <c r="N97" s="82"/>
      <c r="O97" s="82"/>
    </row>
    <row r="98" spans="1:15" ht="20.25" customHeight="1" x14ac:dyDescent="0.25">
      <c r="A98" s="20" t="s">
        <v>93</v>
      </c>
      <c r="B98" s="30" t="s">
        <v>91</v>
      </c>
      <c r="C98" s="82">
        <v>58910</v>
      </c>
      <c r="D98" s="147" t="s">
        <v>91</v>
      </c>
      <c r="E98" s="82">
        <v>53868</v>
      </c>
      <c r="F98" s="82">
        <v>58168</v>
      </c>
      <c r="G98" s="195">
        <v>57334</v>
      </c>
      <c r="H98" s="66"/>
      <c r="I98" s="82"/>
      <c r="J98" s="82"/>
      <c r="K98" s="82"/>
      <c r="L98" s="82"/>
      <c r="M98" s="82"/>
      <c r="N98" s="82"/>
      <c r="O98" s="82"/>
    </row>
    <row r="99" spans="1:15" ht="18" customHeight="1" x14ac:dyDescent="0.25">
      <c r="A99" s="20" t="s">
        <v>94</v>
      </c>
      <c r="B99" s="30" t="s">
        <v>91</v>
      </c>
      <c r="C99" s="82">
        <v>245</v>
      </c>
      <c r="D99" s="147" t="s">
        <v>91</v>
      </c>
      <c r="E99" s="82">
        <v>207</v>
      </c>
      <c r="F99" s="82">
        <v>211</v>
      </c>
      <c r="G99" s="195">
        <v>249</v>
      </c>
      <c r="H99" s="66"/>
      <c r="I99" s="82"/>
      <c r="J99" s="82"/>
      <c r="K99" s="82"/>
      <c r="L99" s="82"/>
      <c r="M99" s="82"/>
      <c r="N99" s="82"/>
      <c r="O99" s="82"/>
    </row>
    <row r="100" spans="1:15" ht="21.75" customHeight="1" x14ac:dyDescent="0.25">
      <c r="A100" s="19" t="s">
        <v>78</v>
      </c>
      <c r="B100" s="30" t="s">
        <v>91</v>
      </c>
      <c r="C100" s="82">
        <v>701</v>
      </c>
      <c r="D100" s="147" t="s">
        <v>91</v>
      </c>
      <c r="E100" s="82">
        <v>736</v>
      </c>
      <c r="F100" s="82">
        <v>946</v>
      </c>
      <c r="G100" s="195">
        <v>715</v>
      </c>
      <c r="H100" s="66"/>
      <c r="I100" s="82"/>
      <c r="J100" s="82"/>
      <c r="K100" s="82"/>
      <c r="L100" s="82"/>
      <c r="M100" s="82"/>
      <c r="N100" s="82"/>
      <c r="O100" s="82"/>
    </row>
    <row r="101" spans="1:15" ht="18" customHeight="1" x14ac:dyDescent="0.25">
      <c r="A101" s="20" t="s">
        <v>95</v>
      </c>
      <c r="B101" s="30" t="s">
        <v>91</v>
      </c>
      <c r="C101" s="82">
        <v>4841</v>
      </c>
      <c r="D101" s="147" t="s">
        <v>91</v>
      </c>
      <c r="E101" s="82">
        <v>4640</v>
      </c>
      <c r="F101" s="82">
        <v>4970</v>
      </c>
      <c r="G101" s="195">
        <v>4004</v>
      </c>
      <c r="H101" s="66"/>
      <c r="I101" s="82"/>
      <c r="J101" s="82"/>
      <c r="K101" s="82"/>
      <c r="L101" s="82"/>
      <c r="M101" s="82"/>
      <c r="N101" s="82"/>
      <c r="O101" s="82"/>
    </row>
    <row r="102" spans="1:15" ht="18.75" customHeight="1" x14ac:dyDescent="0.25">
      <c r="A102" s="20" t="s">
        <v>96</v>
      </c>
      <c r="B102" s="30" t="s">
        <v>91</v>
      </c>
      <c r="C102" s="82">
        <v>19</v>
      </c>
      <c r="D102" s="147" t="s">
        <v>91</v>
      </c>
      <c r="E102" s="82">
        <v>16</v>
      </c>
      <c r="F102" s="82">
        <v>23</v>
      </c>
      <c r="G102" s="195">
        <v>15</v>
      </c>
      <c r="H102" s="66"/>
      <c r="I102" s="82"/>
      <c r="J102" s="82"/>
      <c r="K102" s="82"/>
      <c r="L102" s="82"/>
      <c r="M102" s="82"/>
      <c r="N102" s="82"/>
      <c r="O102" s="82"/>
    </row>
    <row r="103" spans="1:15" ht="18" customHeight="1" x14ac:dyDescent="0.25">
      <c r="A103" s="21" t="s">
        <v>27</v>
      </c>
      <c r="B103" s="30" t="s">
        <v>91</v>
      </c>
      <c r="C103" s="146">
        <f>SUM(C92:C102)</f>
        <v>70670</v>
      </c>
      <c r="D103" s="146" t="s">
        <v>91</v>
      </c>
      <c r="E103" s="146">
        <f t="shared" ref="E103:F103" si="10">SUM(E92:E102)</f>
        <v>65443</v>
      </c>
      <c r="F103" s="146">
        <f t="shared" si="10"/>
        <v>70055</v>
      </c>
      <c r="G103" s="146">
        <f t="shared" ref="G103" si="11">SUM(G92:G102)</f>
        <v>67746</v>
      </c>
      <c r="H103" s="118">
        <f t="shared" ref="H103" si="12">SUM(H92:H102)</f>
        <v>0</v>
      </c>
      <c r="I103" s="146">
        <f t="shared" ref="I103" si="13">SUM(I92:I102)</f>
        <v>0</v>
      </c>
      <c r="J103" s="146">
        <f t="shared" ref="J103" si="14">SUM(J92:J102)</f>
        <v>0</v>
      </c>
      <c r="K103" s="146">
        <f t="shared" ref="K103" si="15">SUM(K92:K102)</f>
        <v>0</v>
      </c>
      <c r="L103" s="146">
        <f t="shared" ref="L103" si="16">SUM(L92:L102)</f>
        <v>0</v>
      </c>
      <c r="M103" s="146">
        <f t="shared" ref="M103" si="17">SUM(M92:M102)</f>
        <v>0</v>
      </c>
      <c r="N103" s="146">
        <f t="shared" ref="N103" si="18">SUM(N92:N102)</f>
        <v>0</v>
      </c>
      <c r="O103" s="146">
        <f t="shared" ref="O103" si="19">SUM(O92:O102)</f>
        <v>0</v>
      </c>
    </row>
    <row r="104" spans="1:15" ht="20.25" customHeight="1" x14ac:dyDescent="0.25">
      <c r="A104" s="209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</row>
    <row r="105" spans="1:15" ht="39" x14ac:dyDescent="0.25">
      <c r="A105" s="2" t="s">
        <v>97</v>
      </c>
      <c r="B105" s="2" t="s">
        <v>3</v>
      </c>
      <c r="C105" s="5" t="s">
        <v>4</v>
      </c>
      <c r="D105" s="100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5" t="s">
        <v>13</v>
      </c>
      <c r="M105" s="5" t="s">
        <v>14</v>
      </c>
      <c r="N105" s="5" t="s">
        <v>15</v>
      </c>
      <c r="O105" s="5" t="s">
        <v>16</v>
      </c>
    </row>
    <row r="106" spans="1:15" ht="20.25" customHeight="1" x14ac:dyDescent="0.25">
      <c r="A106" s="22" t="s">
        <v>98</v>
      </c>
      <c r="B106" s="30" t="s">
        <v>91</v>
      </c>
      <c r="C106" s="82">
        <v>117</v>
      </c>
      <c r="D106" s="147" t="s">
        <v>91</v>
      </c>
      <c r="E106" s="86">
        <v>91</v>
      </c>
      <c r="F106" s="86">
        <v>115</v>
      </c>
      <c r="G106" s="194">
        <v>77</v>
      </c>
      <c r="H106" s="86"/>
      <c r="I106" s="86"/>
      <c r="J106" s="86"/>
      <c r="K106" s="86"/>
      <c r="L106" s="86"/>
      <c r="M106" s="86"/>
      <c r="N106" s="86"/>
      <c r="O106" s="86"/>
    </row>
    <row r="107" spans="1:15" ht="18.75" customHeight="1" x14ac:dyDescent="0.25">
      <c r="A107" s="23" t="s">
        <v>99</v>
      </c>
      <c r="B107" s="30" t="s">
        <v>91</v>
      </c>
      <c r="C107" s="82">
        <v>536</v>
      </c>
      <c r="D107" s="147" t="s">
        <v>91</v>
      </c>
      <c r="E107" s="86">
        <v>472</v>
      </c>
      <c r="F107" s="86">
        <v>523</v>
      </c>
      <c r="G107" s="194">
        <v>423</v>
      </c>
      <c r="H107" s="86"/>
      <c r="I107" s="86"/>
      <c r="J107" s="86"/>
      <c r="K107" s="86"/>
      <c r="L107" s="86"/>
      <c r="M107" s="86"/>
      <c r="N107" s="86"/>
      <c r="O107" s="86"/>
    </row>
    <row r="108" spans="1:15" ht="18.75" customHeight="1" x14ac:dyDescent="0.25">
      <c r="A108" s="24" t="s">
        <v>100</v>
      </c>
      <c r="B108" s="30" t="s">
        <v>91</v>
      </c>
      <c r="C108" s="82">
        <v>1337</v>
      </c>
      <c r="D108" s="147" t="s">
        <v>91</v>
      </c>
      <c r="E108" s="86">
        <v>1564</v>
      </c>
      <c r="F108" s="86">
        <v>1463</v>
      </c>
      <c r="G108" s="194">
        <v>1505</v>
      </c>
      <c r="H108" s="86"/>
      <c r="I108" s="86"/>
      <c r="J108" s="86"/>
      <c r="K108" s="86"/>
      <c r="L108" s="86"/>
      <c r="M108" s="86"/>
      <c r="N108" s="86"/>
      <c r="O108" s="86"/>
    </row>
    <row r="109" spans="1:15" ht="19.5" customHeight="1" x14ac:dyDescent="0.25">
      <c r="A109" s="25" t="s">
        <v>101</v>
      </c>
      <c r="B109" s="30" t="s">
        <v>91</v>
      </c>
      <c r="C109" s="82">
        <v>190</v>
      </c>
      <c r="D109" s="147" t="s">
        <v>91</v>
      </c>
      <c r="E109" s="86">
        <v>63</v>
      </c>
      <c r="F109" s="86">
        <v>100</v>
      </c>
      <c r="G109" s="194">
        <v>82</v>
      </c>
      <c r="H109" s="86"/>
      <c r="I109" s="86"/>
      <c r="J109" s="86"/>
      <c r="K109" s="86"/>
      <c r="L109" s="86"/>
      <c r="M109" s="86"/>
      <c r="N109" s="86"/>
      <c r="O109" s="86"/>
    </row>
    <row r="110" spans="1:15" ht="21.75" customHeight="1" x14ac:dyDescent="0.25">
      <c r="A110" s="26" t="s">
        <v>102</v>
      </c>
      <c r="B110" s="30" t="s">
        <v>91</v>
      </c>
      <c r="C110" s="82">
        <v>21</v>
      </c>
      <c r="D110" s="147" t="s">
        <v>91</v>
      </c>
      <c r="E110" s="86">
        <v>12</v>
      </c>
      <c r="F110" s="86">
        <v>16</v>
      </c>
      <c r="G110" s="194">
        <v>41</v>
      </c>
      <c r="H110" s="86"/>
      <c r="I110" s="86"/>
      <c r="J110" s="86"/>
      <c r="K110" s="86"/>
      <c r="L110" s="86"/>
      <c r="M110" s="86"/>
      <c r="N110" s="86"/>
      <c r="O110" s="86"/>
    </row>
    <row r="111" spans="1:15" ht="23.25" customHeight="1" x14ac:dyDescent="0.25">
      <c r="A111" s="60" t="s">
        <v>103</v>
      </c>
      <c r="B111" s="30" t="s">
        <v>91</v>
      </c>
      <c r="C111" s="82">
        <v>462</v>
      </c>
      <c r="D111" s="147" t="s">
        <v>91</v>
      </c>
      <c r="E111" s="86">
        <v>531</v>
      </c>
      <c r="F111" s="86">
        <v>435</v>
      </c>
      <c r="G111" s="194">
        <v>496</v>
      </c>
      <c r="H111" s="86"/>
      <c r="I111" s="86"/>
      <c r="J111" s="86"/>
      <c r="K111" s="86"/>
      <c r="L111" s="86"/>
      <c r="M111" s="86"/>
      <c r="N111" s="86"/>
      <c r="O111" s="86"/>
    </row>
    <row r="112" spans="1:15" ht="18.75" customHeight="1" x14ac:dyDescent="0.25">
      <c r="A112" s="18" t="s">
        <v>27</v>
      </c>
      <c r="B112" s="30" t="s">
        <v>91</v>
      </c>
      <c r="C112" s="82">
        <v>2662</v>
      </c>
      <c r="D112" s="147" t="s">
        <v>91</v>
      </c>
      <c r="E112" s="86">
        <v>2733</v>
      </c>
      <c r="F112" s="86">
        <f>SUM(F106:F111)</f>
        <v>2652</v>
      </c>
      <c r="G112" s="86">
        <f>SUM(G106:G111)</f>
        <v>2624</v>
      </c>
      <c r="H112" s="86"/>
      <c r="I112" s="86"/>
      <c r="J112" s="86"/>
      <c r="K112" s="86"/>
      <c r="L112" s="86"/>
      <c r="M112" s="86"/>
      <c r="N112" s="86"/>
      <c r="O112" s="86"/>
    </row>
    <row r="113" spans="1:15" ht="19.5" customHeight="1" x14ac:dyDescent="0.2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</row>
    <row r="114" spans="1:15" ht="39" x14ac:dyDescent="0.25">
      <c r="A114" s="2" t="s">
        <v>104</v>
      </c>
      <c r="B114" s="2" t="s">
        <v>3</v>
      </c>
      <c r="C114" s="5" t="s">
        <v>4</v>
      </c>
      <c r="D114" s="100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  <c r="L114" s="5" t="s">
        <v>13</v>
      </c>
      <c r="M114" s="5" t="s">
        <v>14</v>
      </c>
      <c r="N114" s="5" t="s">
        <v>15</v>
      </c>
      <c r="O114" s="5" t="s">
        <v>16</v>
      </c>
    </row>
    <row r="115" spans="1:15" ht="18.75" customHeight="1" x14ac:dyDescent="0.25">
      <c r="A115" s="10" t="s">
        <v>105</v>
      </c>
      <c r="B115" s="30" t="s">
        <v>91</v>
      </c>
      <c r="C115" s="66">
        <v>574</v>
      </c>
      <c r="D115" s="147" t="s">
        <v>91</v>
      </c>
      <c r="E115" s="150">
        <v>562</v>
      </c>
      <c r="F115" s="150">
        <v>578</v>
      </c>
      <c r="G115" s="194">
        <v>576</v>
      </c>
      <c r="H115" s="150"/>
      <c r="I115" s="87"/>
      <c r="J115" s="87"/>
      <c r="K115" s="87"/>
      <c r="L115" s="87"/>
      <c r="M115" s="87"/>
      <c r="N115" s="87"/>
      <c r="O115" s="87"/>
    </row>
    <row r="116" spans="1:15" ht="18.75" customHeight="1" x14ac:dyDescent="0.25">
      <c r="A116" s="10" t="s">
        <v>106</v>
      </c>
      <c r="B116" s="30" t="s">
        <v>91</v>
      </c>
      <c r="C116" s="66">
        <v>2088</v>
      </c>
      <c r="D116" s="147" t="s">
        <v>91</v>
      </c>
      <c r="E116" s="150">
        <v>2171</v>
      </c>
      <c r="F116" s="150">
        <v>2074</v>
      </c>
      <c r="G116" s="194">
        <v>2048</v>
      </c>
      <c r="H116" s="150"/>
      <c r="I116" s="87"/>
      <c r="J116" s="87"/>
      <c r="K116" s="87"/>
      <c r="L116" s="87"/>
      <c r="M116" s="87"/>
      <c r="N116" s="87"/>
      <c r="O116" s="87"/>
    </row>
    <row r="117" spans="1:15" ht="18.75" customHeight="1" x14ac:dyDescent="0.25">
      <c r="A117" s="21" t="s">
        <v>27</v>
      </c>
      <c r="B117" s="30" t="s">
        <v>91</v>
      </c>
      <c r="C117" s="118">
        <v>2662</v>
      </c>
      <c r="D117" s="147" t="s">
        <v>91</v>
      </c>
      <c r="E117" s="119">
        <v>2733</v>
      </c>
      <c r="F117" s="119">
        <f>SUM(F115:F116)</f>
        <v>2652</v>
      </c>
      <c r="G117" s="119">
        <f>SUM(G115:G116)</f>
        <v>2624</v>
      </c>
      <c r="H117" s="119">
        <f>SUM(H115:H116)</f>
        <v>0</v>
      </c>
      <c r="I117" s="120"/>
      <c r="J117" s="120"/>
      <c r="K117" s="120"/>
      <c r="L117" s="120"/>
      <c r="M117" s="120"/>
      <c r="N117" s="120"/>
      <c r="O117" s="120"/>
    </row>
    <row r="118" spans="1:15" ht="19.5" customHeight="1" x14ac:dyDescent="0.25">
      <c r="A118" s="209"/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</row>
    <row r="119" spans="1:15" ht="39" x14ac:dyDescent="0.25">
      <c r="A119" s="2" t="s">
        <v>107</v>
      </c>
      <c r="B119" s="2" t="s">
        <v>3</v>
      </c>
      <c r="C119" s="5" t="s">
        <v>4</v>
      </c>
      <c r="D119" s="100" t="s">
        <v>5</v>
      </c>
      <c r="E119" s="5" t="s">
        <v>6</v>
      </c>
      <c r="F119" s="5" t="s">
        <v>7</v>
      </c>
      <c r="G119" s="5" t="s">
        <v>8</v>
      </c>
      <c r="H119" s="5" t="s">
        <v>9</v>
      </c>
      <c r="I119" s="5" t="s">
        <v>10</v>
      </c>
      <c r="J119" s="5" t="s">
        <v>11</v>
      </c>
      <c r="K119" s="5" t="s">
        <v>12</v>
      </c>
      <c r="L119" s="5" t="s">
        <v>13</v>
      </c>
      <c r="M119" s="5" t="s">
        <v>14</v>
      </c>
      <c r="N119" s="5" t="s">
        <v>15</v>
      </c>
      <c r="O119" s="5" t="s">
        <v>16</v>
      </c>
    </row>
    <row r="120" spans="1:15" ht="19.5" customHeight="1" x14ac:dyDescent="0.25">
      <c r="A120" s="10" t="s">
        <v>108</v>
      </c>
      <c r="B120" s="30" t="s">
        <v>91</v>
      </c>
      <c r="C120" s="65">
        <v>0</v>
      </c>
      <c r="D120" s="30" t="s">
        <v>91</v>
      </c>
      <c r="E120" s="109">
        <v>0</v>
      </c>
      <c r="F120" s="109">
        <v>0</v>
      </c>
      <c r="G120" s="193">
        <v>0</v>
      </c>
      <c r="H120" s="109"/>
      <c r="I120" s="1"/>
      <c r="J120" s="1"/>
      <c r="K120" s="1"/>
      <c r="L120" s="1"/>
      <c r="M120" s="1"/>
      <c r="N120" s="1"/>
      <c r="O120" s="1"/>
    </row>
    <row r="121" spans="1:15" ht="21" customHeight="1" x14ac:dyDescent="0.25">
      <c r="A121" s="10" t="s">
        <v>109</v>
      </c>
      <c r="B121" s="30" t="s">
        <v>91</v>
      </c>
      <c r="C121" s="65">
        <v>810</v>
      </c>
      <c r="D121" s="30" t="s">
        <v>91</v>
      </c>
      <c r="E121" s="109">
        <f>792</f>
        <v>792</v>
      </c>
      <c r="F121" s="109">
        <v>858</v>
      </c>
      <c r="G121" s="193">
        <v>727</v>
      </c>
      <c r="H121" s="109"/>
      <c r="I121" s="1"/>
      <c r="J121" s="1"/>
      <c r="K121" s="1"/>
      <c r="L121" s="1"/>
      <c r="M121" s="1"/>
      <c r="N121" s="1"/>
      <c r="O121" s="1"/>
    </row>
    <row r="122" spans="1:15" ht="19.5" customHeight="1" x14ac:dyDescent="0.25">
      <c r="A122" s="10" t="s">
        <v>44</v>
      </c>
      <c r="B122" s="30" t="s">
        <v>91</v>
      </c>
      <c r="C122" s="65">
        <v>0</v>
      </c>
      <c r="D122" s="30" t="s">
        <v>91</v>
      </c>
      <c r="E122" s="109">
        <v>0</v>
      </c>
      <c r="F122" s="109">
        <v>0</v>
      </c>
      <c r="G122" s="193">
        <v>0</v>
      </c>
      <c r="H122" s="109"/>
      <c r="I122" s="1"/>
      <c r="J122" s="1"/>
      <c r="K122" s="1"/>
      <c r="L122" s="1"/>
      <c r="M122" s="1"/>
      <c r="N122" s="1"/>
      <c r="O122" s="1"/>
    </row>
    <row r="123" spans="1:15" ht="21" customHeight="1" x14ac:dyDescent="0.25">
      <c r="A123" s="10" t="s">
        <v>18</v>
      </c>
      <c r="B123" s="30" t="s">
        <v>91</v>
      </c>
      <c r="C123" s="65">
        <v>1222</v>
      </c>
      <c r="D123" s="30" t="s">
        <v>91</v>
      </c>
      <c r="E123" s="109">
        <v>1310</v>
      </c>
      <c r="F123" s="109">
        <v>1098</v>
      </c>
      <c r="G123" s="193">
        <v>1209</v>
      </c>
      <c r="H123" s="109"/>
      <c r="I123" s="1"/>
      <c r="J123" s="1"/>
      <c r="K123" s="1"/>
      <c r="L123" s="1"/>
      <c r="M123" s="1"/>
      <c r="N123" s="1"/>
      <c r="O123" s="1"/>
    </row>
    <row r="124" spans="1:15" ht="21" customHeight="1" x14ac:dyDescent="0.25">
      <c r="A124" s="10" t="s">
        <v>110</v>
      </c>
      <c r="B124" s="30" t="s">
        <v>91</v>
      </c>
      <c r="C124" s="65">
        <v>289</v>
      </c>
      <c r="D124" s="30" t="s">
        <v>91</v>
      </c>
      <c r="E124" s="109">
        <v>346</v>
      </c>
      <c r="F124" s="109">
        <v>351</v>
      </c>
      <c r="G124" s="193">
        <v>383</v>
      </c>
      <c r="H124" s="109"/>
      <c r="I124" s="1"/>
      <c r="J124" s="1"/>
      <c r="K124" s="1"/>
      <c r="L124" s="1"/>
      <c r="M124" s="1"/>
      <c r="N124" s="1"/>
      <c r="O124" s="1"/>
    </row>
    <row r="125" spans="1:15" ht="21" customHeight="1" x14ac:dyDescent="0.25">
      <c r="A125" s="10" t="s">
        <v>111</v>
      </c>
      <c r="B125" s="30" t="s">
        <v>91</v>
      </c>
      <c r="C125" s="65">
        <v>54</v>
      </c>
      <c r="D125" s="30" t="s">
        <v>91</v>
      </c>
      <c r="E125" s="109">
        <v>98</v>
      </c>
      <c r="F125" s="109">
        <v>84</v>
      </c>
      <c r="G125" s="193">
        <v>93</v>
      </c>
      <c r="H125" s="109"/>
      <c r="I125" s="1"/>
      <c r="J125" s="1"/>
      <c r="K125" s="1"/>
      <c r="L125" s="1"/>
      <c r="M125" s="1"/>
      <c r="N125" s="1"/>
      <c r="O125" s="1"/>
    </row>
    <row r="126" spans="1:15" ht="21" customHeight="1" x14ac:dyDescent="0.25">
      <c r="A126" s="10" t="s">
        <v>50</v>
      </c>
      <c r="B126" s="30" t="s">
        <v>91</v>
      </c>
      <c r="C126" s="65">
        <v>0</v>
      </c>
      <c r="D126" s="30" t="s">
        <v>91</v>
      </c>
      <c r="E126" s="109">
        <v>0</v>
      </c>
      <c r="F126" s="109">
        <v>0</v>
      </c>
      <c r="G126" s="193">
        <v>0</v>
      </c>
      <c r="H126" s="109"/>
      <c r="I126" s="1"/>
      <c r="J126" s="1"/>
      <c r="K126" s="1"/>
      <c r="L126" s="1"/>
      <c r="M126" s="1"/>
      <c r="N126" s="1"/>
      <c r="O126" s="1"/>
    </row>
    <row r="127" spans="1:15" ht="21" customHeight="1" x14ac:dyDescent="0.25">
      <c r="A127" s="10" t="s">
        <v>112</v>
      </c>
      <c r="B127" s="30" t="s">
        <v>91</v>
      </c>
      <c r="C127" s="65">
        <v>281</v>
      </c>
      <c r="D127" s="30" t="s">
        <v>91</v>
      </c>
      <c r="E127" s="109">
        <v>176</v>
      </c>
      <c r="F127" s="109">
        <v>254</v>
      </c>
      <c r="G127" s="193">
        <v>204</v>
      </c>
      <c r="H127" s="109"/>
      <c r="I127" s="1"/>
      <c r="J127" s="1"/>
      <c r="K127" s="1"/>
      <c r="L127" s="1"/>
      <c r="M127" s="1"/>
      <c r="N127" s="1"/>
      <c r="O127" s="1"/>
    </row>
    <row r="128" spans="1:15" ht="21" customHeight="1" x14ac:dyDescent="0.25">
      <c r="A128" s="10" t="s">
        <v>113</v>
      </c>
      <c r="B128" s="30" t="s">
        <v>91</v>
      </c>
      <c r="C128" s="65">
        <v>6</v>
      </c>
      <c r="D128" s="30" t="s">
        <v>91</v>
      </c>
      <c r="E128" s="109">
        <v>11</v>
      </c>
      <c r="F128" s="109">
        <v>7</v>
      </c>
      <c r="G128" s="193">
        <v>8</v>
      </c>
      <c r="H128" s="109"/>
      <c r="I128" s="1"/>
      <c r="J128" s="1"/>
      <c r="K128" s="1"/>
      <c r="L128" s="1"/>
      <c r="M128" s="1"/>
      <c r="N128" s="1"/>
      <c r="O128" s="1"/>
    </row>
    <row r="129" spans="1:15" ht="20.25" customHeight="1" x14ac:dyDescent="0.25">
      <c r="A129" s="27" t="s">
        <v>27</v>
      </c>
      <c r="B129" s="30" t="s">
        <v>91</v>
      </c>
      <c r="C129" s="118">
        <f>SUM(C120:C128)</f>
        <v>2662</v>
      </c>
      <c r="D129" s="30" t="s">
        <v>91</v>
      </c>
      <c r="E129" s="119">
        <f t="shared" ref="E129:O129" si="20">SUM(E120:E128)</f>
        <v>2733</v>
      </c>
      <c r="F129" s="119">
        <f t="shared" si="20"/>
        <v>2652</v>
      </c>
      <c r="G129" s="119">
        <f t="shared" si="20"/>
        <v>2624</v>
      </c>
      <c r="H129" s="121">
        <f t="shared" si="20"/>
        <v>0</v>
      </c>
      <c r="I129" s="118">
        <f t="shared" si="20"/>
        <v>0</v>
      </c>
      <c r="J129" s="118">
        <f t="shared" si="20"/>
        <v>0</v>
      </c>
      <c r="K129" s="118">
        <f t="shared" si="20"/>
        <v>0</v>
      </c>
      <c r="L129" s="118">
        <f t="shared" si="20"/>
        <v>0</v>
      </c>
      <c r="M129" s="118">
        <f t="shared" si="20"/>
        <v>0</v>
      </c>
      <c r="N129" s="118">
        <f t="shared" si="20"/>
        <v>0</v>
      </c>
      <c r="O129" s="118">
        <f t="shared" si="20"/>
        <v>0</v>
      </c>
    </row>
    <row r="130" spans="1:15" ht="16.5" customHeight="1" x14ac:dyDescent="0.25">
      <c r="A130" s="209"/>
      <c r="B130" s="209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</row>
    <row r="131" spans="1:15" ht="39" x14ac:dyDescent="0.25">
      <c r="A131" s="11" t="s">
        <v>114</v>
      </c>
      <c r="B131" s="16" t="s">
        <v>3</v>
      </c>
      <c r="C131" s="5" t="s">
        <v>4</v>
      </c>
      <c r="D131" s="100" t="s">
        <v>5</v>
      </c>
      <c r="E131" s="5" t="s">
        <v>6</v>
      </c>
      <c r="F131" s="5" t="s">
        <v>7</v>
      </c>
      <c r="G131" s="5" t="s">
        <v>8</v>
      </c>
      <c r="H131" s="5" t="s">
        <v>9</v>
      </c>
      <c r="I131" s="5" t="s">
        <v>10</v>
      </c>
      <c r="J131" s="5" t="s">
        <v>11</v>
      </c>
      <c r="K131" s="5" t="s">
        <v>12</v>
      </c>
      <c r="L131" s="5" t="s">
        <v>13</v>
      </c>
      <c r="M131" s="5" t="s">
        <v>14</v>
      </c>
      <c r="N131" s="5" t="s">
        <v>15</v>
      </c>
      <c r="O131" s="5" t="s">
        <v>16</v>
      </c>
    </row>
    <row r="132" spans="1:15" ht="21" customHeight="1" x14ac:dyDescent="0.25">
      <c r="A132" s="12" t="s">
        <v>115</v>
      </c>
      <c r="B132" s="70" t="s">
        <v>91</v>
      </c>
      <c r="C132" s="4">
        <v>448</v>
      </c>
      <c r="D132" s="30" t="s">
        <v>91</v>
      </c>
      <c r="E132" s="4">
        <v>405</v>
      </c>
      <c r="F132" s="4">
        <v>355</v>
      </c>
      <c r="G132" s="196">
        <v>379</v>
      </c>
      <c r="H132" s="122"/>
      <c r="I132" s="123"/>
      <c r="J132" s="123"/>
      <c r="K132" s="123"/>
      <c r="L132" s="123"/>
      <c r="M132" s="123"/>
      <c r="N132" s="123"/>
      <c r="O132" s="123"/>
    </row>
    <row r="134" spans="1:15" ht="15.75" x14ac:dyDescent="0.25">
      <c r="B134" s="182"/>
      <c r="C134" s="182"/>
      <c r="D134" s="182"/>
      <c r="E134" s="182"/>
      <c r="F134" s="182"/>
      <c r="G134" s="182"/>
      <c r="H134" s="182"/>
      <c r="I134" s="182"/>
    </row>
    <row r="135" spans="1:15" ht="15.75" x14ac:dyDescent="0.25">
      <c r="B135" s="182"/>
      <c r="C135" s="182"/>
      <c r="D135" s="182"/>
      <c r="E135" s="182"/>
      <c r="F135" s="182"/>
      <c r="G135" s="182"/>
      <c r="H135" s="182"/>
      <c r="I135" s="183"/>
    </row>
    <row r="136" spans="1:15" ht="15.75" x14ac:dyDescent="0.25">
      <c r="B136" s="182"/>
      <c r="C136" s="182"/>
      <c r="D136" s="182"/>
      <c r="E136" s="182"/>
      <c r="F136" s="182"/>
      <c r="G136" s="182"/>
      <c r="H136" s="182"/>
      <c r="I136" s="182"/>
    </row>
    <row r="137" spans="1:15" ht="16.5" thickBot="1" x14ac:dyDescent="0.3">
      <c r="B137" s="182"/>
      <c r="C137" s="182"/>
      <c r="D137" s="184"/>
      <c r="E137" s="184"/>
      <c r="F137" s="184"/>
      <c r="G137" s="184"/>
      <c r="H137" s="184"/>
      <c r="I137" s="182"/>
    </row>
    <row r="138" spans="1:15" ht="15.75" x14ac:dyDescent="0.25">
      <c r="B138" s="211" t="s">
        <v>116</v>
      </c>
      <c r="C138" s="211"/>
      <c r="D138" s="211"/>
      <c r="E138" s="211"/>
      <c r="F138" s="211"/>
      <c r="G138" s="211"/>
      <c r="H138" s="211"/>
      <c r="I138" s="211"/>
    </row>
    <row r="139" spans="1:15" ht="15.75" x14ac:dyDescent="0.25">
      <c r="B139" s="211" t="s">
        <v>117</v>
      </c>
      <c r="C139" s="211"/>
      <c r="D139" s="211"/>
      <c r="E139" s="211"/>
      <c r="F139" s="211"/>
      <c r="G139" s="211"/>
      <c r="H139" s="211"/>
      <c r="I139" s="211"/>
    </row>
    <row r="140" spans="1:15" ht="15.75" x14ac:dyDescent="0.25">
      <c r="B140" s="211" t="s">
        <v>118</v>
      </c>
      <c r="C140" s="211"/>
      <c r="D140" s="211"/>
      <c r="E140" s="211"/>
      <c r="F140" s="211"/>
      <c r="G140" s="211"/>
      <c r="H140" s="211"/>
      <c r="I140" s="211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="90" zoomScaleNormal="100" zoomScaleSheetLayoutView="90" workbookViewId="0">
      <selection activeCell="G11" sqref="G11"/>
    </sheetView>
  </sheetViews>
  <sheetFormatPr defaultRowHeight="15" x14ac:dyDescent="0.25"/>
  <cols>
    <col min="1" max="1" width="46.7109375" customWidth="1"/>
    <col min="2" max="2" width="7.42578125" bestFit="1" customWidth="1"/>
    <col min="3" max="3" width="11.28515625" style="95" customWidth="1"/>
    <col min="4" max="4" width="13.42578125" customWidth="1"/>
    <col min="5" max="5" width="10.5703125" style="95" customWidth="1"/>
    <col min="6" max="6" width="10.140625" style="95" customWidth="1"/>
    <col min="7" max="7" width="18.140625" style="95" customWidth="1"/>
    <col min="8" max="8" width="13.5703125" style="95" bestFit="1" customWidth="1"/>
    <col min="9" max="9" width="6.42578125" style="95" customWidth="1"/>
    <col min="10" max="10" width="6.85546875" style="95" bestFit="1" customWidth="1"/>
    <col min="11" max="11" width="8.5703125" style="95" bestFit="1" customWidth="1"/>
    <col min="12" max="12" width="9.28515625" style="95" customWidth="1"/>
    <col min="13" max="13" width="9.7109375" style="95" bestFit="1" customWidth="1"/>
    <col min="14" max="14" width="10.28515625" style="95" customWidth="1"/>
    <col min="15" max="15" width="10.140625" style="95" customWidth="1"/>
  </cols>
  <sheetData>
    <row r="1" spans="1:15" ht="103.5" customHeight="1" x14ac:dyDescent="0.25">
      <c r="A1" s="235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ht="18.75" customHeight="1" x14ac:dyDescent="0.25">
      <c r="A2" s="212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15" ht="15.75" customHeight="1" x14ac:dyDescent="0.25">
      <c r="A3" s="237" t="s">
        <v>119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ht="51.75" x14ac:dyDescent="0.25">
      <c r="A4" s="33" t="s">
        <v>120</v>
      </c>
      <c r="B4" s="47" t="s">
        <v>121</v>
      </c>
      <c r="C4" s="125" t="s">
        <v>4</v>
      </c>
      <c r="D4" s="100" t="s">
        <v>5</v>
      </c>
      <c r="E4" s="125" t="s">
        <v>6</v>
      </c>
      <c r="F4" s="125" t="s">
        <v>7</v>
      </c>
      <c r="G4" s="125" t="s">
        <v>8</v>
      </c>
      <c r="H4" s="125" t="s">
        <v>9</v>
      </c>
      <c r="I4" s="125" t="s">
        <v>10</v>
      </c>
      <c r="J4" s="125" t="s">
        <v>11</v>
      </c>
      <c r="K4" s="125" t="s">
        <v>12</v>
      </c>
      <c r="L4" s="125" t="s">
        <v>13</v>
      </c>
      <c r="M4" s="125" t="s">
        <v>14</v>
      </c>
      <c r="N4" s="125" t="s">
        <v>15</v>
      </c>
      <c r="O4" s="125" t="s">
        <v>16</v>
      </c>
    </row>
    <row r="5" spans="1:15" ht="24" customHeight="1" x14ac:dyDescent="0.25">
      <c r="A5" s="36" t="s">
        <v>122</v>
      </c>
      <c r="B5" s="223" t="s">
        <v>123</v>
      </c>
      <c r="C5" s="91">
        <f>C6/C7</f>
        <v>0.95810132359653122</v>
      </c>
      <c r="D5" s="223" t="s">
        <v>124</v>
      </c>
      <c r="E5" s="91">
        <f>E6/E7</f>
        <v>0.96403791654451287</v>
      </c>
      <c r="F5" s="91">
        <f>F6/F7</f>
        <v>0.95779633327282632</v>
      </c>
      <c r="G5" s="91">
        <v>0.95559450774174703</v>
      </c>
      <c r="H5" s="91"/>
      <c r="I5" s="93"/>
      <c r="J5" s="93"/>
      <c r="K5" s="93"/>
      <c r="L5" s="93"/>
      <c r="M5" s="93"/>
      <c r="N5" s="93"/>
      <c r="O5" s="93"/>
    </row>
    <row r="6" spans="1:15" x14ac:dyDescent="0.25">
      <c r="A6" s="37" t="s">
        <v>125</v>
      </c>
      <c r="B6" s="224"/>
      <c r="C6" s="82">
        <v>10496</v>
      </c>
      <c r="D6" s="224"/>
      <c r="E6" s="82">
        <v>9865</v>
      </c>
      <c r="F6" s="82">
        <v>10553</v>
      </c>
      <c r="G6" s="82">
        <v>9813</v>
      </c>
      <c r="H6" s="82"/>
      <c r="I6" s="82"/>
      <c r="J6" s="82"/>
      <c r="K6" s="82"/>
      <c r="L6" s="82"/>
      <c r="M6" s="82"/>
      <c r="N6" s="82"/>
      <c r="O6" s="82"/>
    </row>
    <row r="7" spans="1:15" x14ac:dyDescent="0.25">
      <c r="A7" s="38" t="s">
        <v>126</v>
      </c>
      <c r="B7" s="225"/>
      <c r="C7" s="82">
        <v>10955</v>
      </c>
      <c r="D7" s="225"/>
      <c r="E7" s="82">
        <v>10233</v>
      </c>
      <c r="F7" s="82">
        <v>11018</v>
      </c>
      <c r="G7" s="82">
        <v>10269</v>
      </c>
      <c r="H7" s="82"/>
      <c r="I7" s="82"/>
      <c r="J7" s="82"/>
      <c r="K7" s="82"/>
      <c r="L7" s="82"/>
      <c r="M7" s="82"/>
      <c r="N7" s="82"/>
      <c r="O7" s="82"/>
    </row>
    <row r="8" spans="1:15" ht="15.75" x14ac:dyDescent="0.25">
      <c r="A8" s="42" t="s">
        <v>127</v>
      </c>
      <c r="B8" s="223" t="s">
        <v>128</v>
      </c>
      <c r="C8" s="163">
        <f>C9/C10</f>
        <v>8.5333333333333332</v>
      </c>
      <c r="D8" s="223" t="s">
        <v>129</v>
      </c>
      <c r="E8" s="163">
        <f>E9/E10</f>
        <v>8.8159070598748883</v>
      </c>
      <c r="F8" s="163">
        <f>F9/F10</f>
        <v>9.3472099202834364</v>
      </c>
      <c r="G8" s="163">
        <v>9.327946768060837</v>
      </c>
      <c r="H8" s="163"/>
      <c r="I8" s="90"/>
      <c r="J8" s="90"/>
      <c r="K8" s="90"/>
      <c r="L8" s="90"/>
      <c r="M8" s="90"/>
      <c r="N8" s="90"/>
      <c r="O8" s="90"/>
    </row>
    <row r="9" spans="1:15" x14ac:dyDescent="0.25">
      <c r="A9" s="37" t="s">
        <v>125</v>
      </c>
      <c r="B9" s="224"/>
      <c r="C9" s="82">
        <v>10496</v>
      </c>
      <c r="D9" s="224"/>
      <c r="E9" s="82">
        <v>9865</v>
      </c>
      <c r="F9" s="82">
        <v>10553</v>
      </c>
      <c r="G9" s="82">
        <v>9813</v>
      </c>
      <c r="H9" s="82"/>
      <c r="I9" s="82"/>
      <c r="J9" s="82"/>
      <c r="K9" s="82"/>
      <c r="L9" s="82"/>
      <c r="M9" s="82"/>
      <c r="N9" s="82"/>
      <c r="O9" s="82"/>
    </row>
    <row r="10" spans="1:15" ht="15.75" thickBot="1" x14ac:dyDescent="0.3">
      <c r="A10" s="39" t="s">
        <v>130</v>
      </c>
      <c r="B10" s="225"/>
      <c r="C10" s="82">
        <v>1230</v>
      </c>
      <c r="D10" s="225"/>
      <c r="E10" s="82">
        <v>1119</v>
      </c>
      <c r="F10" s="82">
        <v>1129</v>
      </c>
      <c r="G10" s="82">
        <v>1052</v>
      </c>
      <c r="H10" s="82"/>
      <c r="I10" s="82"/>
      <c r="J10" s="82"/>
      <c r="K10" s="82"/>
      <c r="L10" s="82"/>
      <c r="M10" s="82"/>
      <c r="N10" s="82"/>
      <c r="O10" s="82"/>
    </row>
    <row r="11" spans="1:15" ht="29.45" customHeight="1" x14ac:dyDescent="0.25">
      <c r="A11" s="42" t="s">
        <v>131</v>
      </c>
      <c r="B11" s="223" t="s">
        <v>132</v>
      </c>
      <c r="C11" s="163">
        <f>((1-C12)*C13/C12)*24</f>
        <v>8.9560975609756213</v>
      </c>
      <c r="D11" s="223" t="s">
        <v>132</v>
      </c>
      <c r="E11" s="163">
        <f>((1-E12)*E13/E12)*24</f>
        <v>7.8927613941018704</v>
      </c>
      <c r="F11" s="163">
        <f>((1-F12)*F13/F12)*24</f>
        <v>9.8848538529672201</v>
      </c>
      <c r="G11" s="163">
        <v>10.40304182509505</v>
      </c>
      <c r="H11" s="163"/>
      <c r="I11" s="90"/>
      <c r="J11" s="90"/>
      <c r="K11" s="90"/>
      <c r="L11" s="90"/>
      <c r="M11" s="90"/>
      <c r="N11" s="90"/>
      <c r="O11" s="90"/>
    </row>
    <row r="12" spans="1:15" ht="24" customHeight="1" x14ac:dyDescent="0.25">
      <c r="A12" s="37" t="s">
        <v>122</v>
      </c>
      <c r="B12" s="224"/>
      <c r="C12" s="164">
        <f>C5</f>
        <v>0.95810132359653122</v>
      </c>
      <c r="D12" s="224"/>
      <c r="E12" s="164">
        <f>E5</f>
        <v>0.96403791654451287</v>
      </c>
      <c r="F12" s="164">
        <f>F5</f>
        <v>0.95779633327282632</v>
      </c>
      <c r="G12" s="164">
        <v>0.95559450774174703</v>
      </c>
      <c r="H12" s="164"/>
      <c r="I12" s="94"/>
      <c r="J12" s="94"/>
      <c r="K12" s="94"/>
      <c r="L12" s="94"/>
      <c r="M12" s="94"/>
      <c r="N12" s="94"/>
      <c r="O12" s="94"/>
    </row>
    <row r="13" spans="1:15" ht="27.75" customHeight="1" thickBot="1" x14ac:dyDescent="0.3">
      <c r="A13" s="38" t="s">
        <v>133</v>
      </c>
      <c r="B13" s="225"/>
      <c r="C13" s="165">
        <f>C8</f>
        <v>8.5333333333333332</v>
      </c>
      <c r="D13" s="225"/>
      <c r="E13" s="165">
        <f>E8</f>
        <v>8.8159070598748883</v>
      </c>
      <c r="F13" s="165">
        <f>F8</f>
        <v>9.3472099202834364</v>
      </c>
      <c r="G13" s="165">
        <v>9.327946768060837</v>
      </c>
      <c r="H13" s="165"/>
      <c r="I13" s="83"/>
      <c r="J13" s="83"/>
      <c r="K13" s="83"/>
      <c r="L13" s="83"/>
      <c r="M13" s="83"/>
      <c r="N13" s="83"/>
      <c r="O13" s="83"/>
    </row>
    <row r="14" spans="1:15" ht="32.1" customHeight="1" x14ac:dyDescent="0.25">
      <c r="A14" s="42" t="s">
        <v>134</v>
      </c>
      <c r="B14" s="223" t="s">
        <v>135</v>
      </c>
      <c r="C14" s="166">
        <v>4.1200000000000001E-2</v>
      </c>
      <c r="D14" s="239" t="s">
        <v>135</v>
      </c>
      <c r="E14" s="166">
        <f>E15/E16</f>
        <v>4.111986001749781E-2</v>
      </c>
      <c r="F14" s="166">
        <f>F15/F16</f>
        <v>3.8391224862888484E-2</v>
      </c>
      <c r="G14" s="166">
        <v>4.9348230912476726E-2</v>
      </c>
      <c r="H14" s="167"/>
      <c r="I14" s="83"/>
      <c r="J14" s="83"/>
      <c r="K14" s="83"/>
      <c r="L14" s="83"/>
      <c r="M14" s="83"/>
      <c r="N14" s="83"/>
      <c r="O14" s="83"/>
    </row>
    <row r="15" spans="1:15" ht="35.1" customHeight="1" x14ac:dyDescent="0.25">
      <c r="A15" s="40" t="s">
        <v>136</v>
      </c>
      <c r="B15" s="224"/>
      <c r="C15" s="138">
        <v>50</v>
      </c>
      <c r="D15" s="240"/>
      <c r="E15" s="29">
        <v>47</v>
      </c>
      <c r="F15" s="29">
        <v>42</v>
      </c>
      <c r="G15" s="29">
        <v>53</v>
      </c>
      <c r="H15" s="29"/>
      <c r="I15" s="83"/>
      <c r="J15" s="83"/>
      <c r="K15" s="83"/>
      <c r="L15" s="83"/>
      <c r="M15" s="83"/>
      <c r="N15" s="83"/>
      <c r="O15" s="83"/>
    </row>
    <row r="16" spans="1:15" ht="22.5" customHeight="1" thickBot="1" x14ac:dyDescent="0.3">
      <c r="A16" s="41" t="s">
        <v>137</v>
      </c>
      <c r="B16" s="225"/>
      <c r="C16" s="138">
        <v>1215</v>
      </c>
      <c r="D16" s="241"/>
      <c r="E16" s="138">
        <v>1143</v>
      </c>
      <c r="F16" s="138">
        <v>1094</v>
      </c>
      <c r="G16" s="138">
        <v>1074</v>
      </c>
      <c r="H16" s="138"/>
      <c r="I16" s="82"/>
      <c r="J16" s="82"/>
      <c r="K16" s="82"/>
      <c r="L16" s="82"/>
      <c r="M16" s="82"/>
      <c r="N16" s="82"/>
      <c r="O16" s="82"/>
    </row>
    <row r="17" spans="1:15" ht="15.75" x14ac:dyDescent="0.25">
      <c r="A17" s="42" t="s">
        <v>138</v>
      </c>
      <c r="B17" s="223" t="s">
        <v>139</v>
      </c>
      <c r="C17" s="166">
        <v>1.2999999999999999E-2</v>
      </c>
      <c r="D17" s="239" t="s">
        <v>139</v>
      </c>
      <c r="E17" s="166">
        <v>0</v>
      </c>
      <c r="F17" s="167">
        <v>9.9000000000000008E-3</v>
      </c>
      <c r="G17" s="167">
        <v>2.1739130434782608E-2</v>
      </c>
      <c r="H17" s="167"/>
      <c r="I17" s="93"/>
      <c r="J17" s="93"/>
      <c r="K17" s="93"/>
      <c r="L17" s="93"/>
      <c r="M17" s="93"/>
      <c r="N17" s="93"/>
      <c r="O17" s="93"/>
    </row>
    <row r="18" spans="1:15" ht="23.25" customHeight="1" x14ac:dyDescent="0.25">
      <c r="A18" s="37" t="s">
        <v>140</v>
      </c>
      <c r="B18" s="224"/>
      <c r="C18" s="29">
        <v>2</v>
      </c>
      <c r="D18" s="240"/>
      <c r="E18" s="29">
        <v>0</v>
      </c>
      <c r="F18" s="29">
        <v>1</v>
      </c>
      <c r="G18" s="29">
        <v>1</v>
      </c>
      <c r="H18" s="29"/>
      <c r="I18" s="83"/>
      <c r="J18" s="83"/>
      <c r="K18" s="83"/>
      <c r="L18" s="83"/>
      <c r="M18" s="83"/>
      <c r="N18" s="83"/>
      <c r="O18" s="83"/>
    </row>
    <row r="19" spans="1:15" ht="31.5" customHeight="1" thickBot="1" x14ac:dyDescent="0.3">
      <c r="A19" s="38" t="s">
        <v>141</v>
      </c>
      <c r="B19" s="225"/>
      <c r="C19" s="29">
        <v>154</v>
      </c>
      <c r="D19" s="241"/>
      <c r="E19" s="29">
        <v>151</v>
      </c>
      <c r="F19" s="29">
        <v>101</v>
      </c>
      <c r="G19" s="29">
        <v>46</v>
      </c>
      <c r="H19" s="29"/>
      <c r="I19" s="83"/>
      <c r="J19" s="83"/>
      <c r="K19" s="83"/>
      <c r="L19" s="83"/>
      <c r="M19" s="83"/>
      <c r="N19" s="83"/>
      <c r="O19" s="83"/>
    </row>
    <row r="20" spans="1:15" s="97" customFormat="1" ht="31.5" x14ac:dyDescent="0.25">
      <c r="A20" s="124" t="s">
        <v>142</v>
      </c>
      <c r="B20" s="229" t="s">
        <v>143</v>
      </c>
      <c r="C20" s="168">
        <v>2.0500000000000001E-2</v>
      </c>
      <c r="D20" s="223" t="s">
        <v>143</v>
      </c>
      <c r="E20" s="169">
        <v>2.52E-2</v>
      </c>
      <c r="F20" s="169">
        <v>1.7299999999999999E-2</v>
      </c>
      <c r="G20" s="197">
        <v>1.49E-2</v>
      </c>
      <c r="H20" s="170"/>
      <c r="I20" s="102"/>
      <c r="J20" s="102"/>
      <c r="K20" s="102"/>
      <c r="L20" s="102"/>
      <c r="M20" s="102"/>
      <c r="N20" s="102"/>
      <c r="O20" s="102"/>
    </row>
    <row r="21" spans="1:15" s="97" customFormat="1" ht="30" x14ac:dyDescent="0.25">
      <c r="A21" s="117" t="s">
        <v>144</v>
      </c>
      <c r="B21" s="230"/>
      <c r="C21" s="171">
        <v>0</v>
      </c>
      <c r="D21" s="224"/>
      <c r="E21" s="172">
        <v>6</v>
      </c>
      <c r="F21" s="172">
        <v>9</v>
      </c>
      <c r="G21" s="193">
        <v>2</v>
      </c>
      <c r="H21" s="173"/>
      <c r="I21" s="102"/>
      <c r="J21" s="102"/>
      <c r="K21" s="102"/>
      <c r="L21" s="102"/>
      <c r="M21" s="102"/>
      <c r="N21" s="102"/>
      <c r="O21" s="102"/>
    </row>
    <row r="22" spans="1:15" s="97" customFormat="1" x14ac:dyDescent="0.25">
      <c r="A22" s="117" t="s">
        <v>145</v>
      </c>
      <c r="B22" s="230"/>
      <c r="C22" s="172">
        <v>1710</v>
      </c>
      <c r="D22" s="224"/>
      <c r="E22" s="174">
        <v>1351</v>
      </c>
      <c r="F22" s="174">
        <v>1618</v>
      </c>
      <c r="G22" s="82">
        <v>1473</v>
      </c>
      <c r="H22" s="175"/>
      <c r="I22" s="85"/>
      <c r="J22" s="85"/>
      <c r="K22" s="85"/>
      <c r="L22" s="85"/>
      <c r="M22" s="85"/>
      <c r="N22" s="85"/>
      <c r="O22" s="85"/>
    </row>
    <row r="23" spans="1:15" s="97" customFormat="1" ht="30" customHeight="1" x14ac:dyDescent="0.25">
      <c r="A23" s="117" t="s">
        <v>146</v>
      </c>
      <c r="B23" s="230"/>
      <c r="C23" s="172">
        <v>35</v>
      </c>
      <c r="D23" s="224"/>
      <c r="E23" s="172">
        <v>34</v>
      </c>
      <c r="F23" s="172">
        <v>19</v>
      </c>
      <c r="G23" s="193">
        <v>20</v>
      </c>
      <c r="H23" s="173"/>
      <c r="I23" s="102"/>
      <c r="J23" s="102"/>
      <c r="K23" s="102"/>
      <c r="L23" s="102"/>
      <c r="M23" s="102"/>
      <c r="N23" s="102"/>
      <c r="O23" s="102"/>
    </row>
    <row r="24" spans="1:15" s="97" customFormat="1" ht="30.75" customHeight="1" thickBot="1" x14ac:dyDescent="0.3">
      <c r="A24" s="117" t="s">
        <v>147</v>
      </c>
      <c r="B24" s="231"/>
      <c r="C24" s="172">
        <v>1675</v>
      </c>
      <c r="D24" s="225"/>
      <c r="E24" s="172">
        <v>1317</v>
      </c>
      <c r="F24" s="172">
        <v>1590</v>
      </c>
      <c r="G24" s="193">
        <v>1451</v>
      </c>
      <c r="H24" s="173"/>
      <c r="I24" s="102"/>
      <c r="J24" s="102"/>
      <c r="K24" s="102"/>
      <c r="L24" s="102"/>
      <c r="M24" s="102"/>
      <c r="N24" s="102"/>
      <c r="O24" s="102"/>
    </row>
    <row r="25" spans="1:15" ht="51" customHeight="1" x14ac:dyDescent="0.25">
      <c r="A25" s="42" t="s">
        <v>148</v>
      </c>
      <c r="B25" s="232" t="s">
        <v>149</v>
      </c>
      <c r="C25" s="176">
        <f>IF(C27="","",C26/C27)</f>
        <v>5.533596837944664E-2</v>
      </c>
      <c r="D25" s="223" t="s">
        <v>149</v>
      </c>
      <c r="E25" s="176">
        <f>IF(E27="","",E26/E27)</f>
        <v>3.5164835164835165E-2</v>
      </c>
      <c r="F25" s="176">
        <f>IF(F27="","",F26/F27)</f>
        <v>3.2786885245901641E-2</v>
      </c>
      <c r="G25" s="176">
        <v>1.9396551724137932E-2</v>
      </c>
      <c r="H25" s="176"/>
      <c r="I25" s="93"/>
      <c r="J25" s="93"/>
      <c r="K25" s="93"/>
      <c r="L25" s="93"/>
      <c r="M25" s="93"/>
      <c r="N25" s="93"/>
      <c r="O25" s="93"/>
    </row>
    <row r="26" spans="1:15" ht="30" customHeight="1" x14ac:dyDescent="0.25">
      <c r="A26" s="37" t="s">
        <v>150</v>
      </c>
      <c r="B26" s="233"/>
      <c r="C26" s="83">
        <v>28</v>
      </c>
      <c r="D26" s="224"/>
      <c r="E26" s="83">
        <v>16</v>
      </c>
      <c r="F26" s="83">
        <v>16</v>
      </c>
      <c r="G26" s="83">
        <v>9</v>
      </c>
      <c r="H26" s="83"/>
      <c r="I26" s="83"/>
      <c r="J26" s="83"/>
      <c r="K26" s="83"/>
      <c r="L26" s="83"/>
      <c r="M26" s="83"/>
      <c r="N26" s="83"/>
      <c r="O26" s="83"/>
    </row>
    <row r="27" spans="1:15" ht="32.25" customHeight="1" thickBot="1" x14ac:dyDescent="0.3">
      <c r="A27" s="43" t="s">
        <v>151</v>
      </c>
      <c r="B27" s="234"/>
      <c r="C27" s="83">
        <v>506</v>
      </c>
      <c r="D27" s="225"/>
      <c r="E27" s="83">
        <v>455</v>
      </c>
      <c r="F27" s="83">
        <v>488</v>
      </c>
      <c r="G27" s="83">
        <v>464</v>
      </c>
      <c r="H27" s="177"/>
      <c r="I27" s="83"/>
      <c r="J27" s="83"/>
      <c r="K27" s="83"/>
      <c r="L27" s="83"/>
      <c r="M27" s="83"/>
      <c r="N27" s="83"/>
      <c r="O27" s="83"/>
    </row>
    <row r="28" spans="1:15" ht="84.95" customHeight="1" x14ac:dyDescent="0.25">
      <c r="A28" s="42" t="s">
        <v>152</v>
      </c>
      <c r="B28" s="232" t="s">
        <v>153</v>
      </c>
      <c r="C28" s="178">
        <f>IF(C30="","",C29/C30)</f>
        <v>6.3241106719367585E-2</v>
      </c>
      <c r="D28" s="223" t="s">
        <v>153</v>
      </c>
      <c r="E28" s="178">
        <f t="shared" ref="E28:F28" si="0">IF(E30="","",E29/E30)</f>
        <v>5.9340659340659338E-2</v>
      </c>
      <c r="F28" s="178">
        <f t="shared" si="0"/>
        <v>4.5081967213114756E-2</v>
      </c>
      <c r="G28" s="176">
        <v>7.2992700729927005E-3</v>
      </c>
      <c r="H28" s="179"/>
      <c r="I28" s="110"/>
      <c r="J28" s="93"/>
      <c r="K28" s="93"/>
      <c r="L28" s="93"/>
      <c r="M28" s="93"/>
      <c r="N28" s="93"/>
      <c r="O28" s="93"/>
    </row>
    <row r="29" spans="1:15" ht="29.45" customHeight="1" x14ac:dyDescent="0.25">
      <c r="A29" s="37" t="s">
        <v>154</v>
      </c>
      <c r="B29" s="233"/>
      <c r="C29" s="83">
        <v>32</v>
      </c>
      <c r="D29" s="224"/>
      <c r="E29" s="83">
        <v>27</v>
      </c>
      <c r="F29" s="83">
        <v>22</v>
      </c>
      <c r="G29" s="83">
        <v>8</v>
      </c>
      <c r="H29" s="180"/>
      <c r="I29" s="83"/>
      <c r="J29" s="83"/>
      <c r="K29" s="83"/>
      <c r="L29" s="83"/>
      <c r="M29" s="83"/>
      <c r="N29" s="83"/>
      <c r="O29" s="83"/>
    </row>
    <row r="30" spans="1:15" ht="40.5" customHeight="1" thickBot="1" x14ac:dyDescent="0.3">
      <c r="A30" s="44" t="s">
        <v>155</v>
      </c>
      <c r="B30" s="234"/>
      <c r="C30" s="83">
        <v>506</v>
      </c>
      <c r="D30" s="225"/>
      <c r="E30" s="83">
        <v>455</v>
      </c>
      <c r="F30" s="83">
        <v>488</v>
      </c>
      <c r="G30" s="83">
        <v>1096</v>
      </c>
      <c r="H30" s="83"/>
      <c r="I30" s="83"/>
      <c r="J30" s="83"/>
      <c r="K30" s="83"/>
      <c r="L30" s="83"/>
      <c r="M30" s="83"/>
      <c r="N30" s="83"/>
      <c r="O30" s="83"/>
    </row>
    <row r="31" spans="1:15" ht="47.25" x14ac:dyDescent="0.25">
      <c r="A31" s="42" t="s">
        <v>156</v>
      </c>
      <c r="B31" s="223" t="s">
        <v>157</v>
      </c>
      <c r="C31" s="185" t="s">
        <v>158</v>
      </c>
      <c r="D31" s="223" t="s">
        <v>157</v>
      </c>
      <c r="E31" s="185" t="s">
        <v>158</v>
      </c>
      <c r="F31" s="185" t="s">
        <v>158</v>
      </c>
      <c r="G31" s="185" t="s">
        <v>158</v>
      </c>
      <c r="H31" s="181"/>
      <c r="I31" s="83"/>
      <c r="J31" s="83"/>
      <c r="K31" s="83"/>
      <c r="L31" s="83"/>
      <c r="M31" s="83"/>
      <c r="N31" s="83"/>
      <c r="O31" s="83"/>
    </row>
    <row r="32" spans="1:15" ht="40.5" customHeight="1" x14ac:dyDescent="0.25">
      <c r="A32" s="37" t="s">
        <v>154</v>
      </c>
      <c r="B32" s="224"/>
      <c r="C32" s="185" t="s">
        <v>158</v>
      </c>
      <c r="D32" s="224"/>
      <c r="E32" s="185" t="s">
        <v>158</v>
      </c>
      <c r="F32" s="185" t="s">
        <v>158</v>
      </c>
      <c r="G32" s="185" t="s">
        <v>158</v>
      </c>
      <c r="H32" s="181"/>
      <c r="I32" s="83"/>
      <c r="J32" s="83"/>
      <c r="K32" s="83"/>
      <c r="L32" s="83"/>
      <c r="M32" s="83"/>
      <c r="N32" s="83"/>
      <c r="O32" s="83"/>
    </row>
    <row r="33" spans="1:15" ht="40.5" customHeight="1" thickBot="1" x14ac:dyDescent="0.3">
      <c r="A33" s="44" t="s">
        <v>155</v>
      </c>
      <c r="B33" s="225"/>
      <c r="C33" s="185" t="s">
        <v>158</v>
      </c>
      <c r="D33" s="225"/>
      <c r="E33" s="185" t="s">
        <v>158</v>
      </c>
      <c r="F33" s="185" t="s">
        <v>158</v>
      </c>
      <c r="G33" s="185" t="s">
        <v>158</v>
      </c>
      <c r="H33" s="181"/>
      <c r="I33" s="83"/>
      <c r="J33" s="83"/>
      <c r="K33" s="83"/>
      <c r="L33" s="83"/>
      <c r="M33" s="83"/>
      <c r="N33" s="83"/>
      <c r="O33" s="83"/>
    </row>
    <row r="34" spans="1:15" ht="33" customHeight="1" x14ac:dyDescent="0.25">
      <c r="A34" s="42" t="s">
        <v>159</v>
      </c>
      <c r="B34" s="223">
        <v>1</v>
      </c>
      <c r="C34" s="90">
        <v>1.08</v>
      </c>
      <c r="D34" s="223">
        <v>1</v>
      </c>
      <c r="E34" s="163">
        <v>0.8</v>
      </c>
      <c r="F34" s="90">
        <v>1.26</v>
      </c>
      <c r="G34" s="198">
        <v>1.1313725490196078</v>
      </c>
      <c r="H34" s="90"/>
      <c r="I34" s="90"/>
      <c r="J34" s="90"/>
      <c r="K34" s="90"/>
      <c r="L34" s="90"/>
      <c r="M34" s="90"/>
      <c r="N34" s="90"/>
      <c r="O34" s="90"/>
    </row>
    <row r="35" spans="1:15" ht="23.25" customHeight="1" x14ac:dyDescent="0.25">
      <c r="A35" s="37" t="s">
        <v>160</v>
      </c>
      <c r="B35" s="224"/>
      <c r="C35" s="82">
        <v>5201</v>
      </c>
      <c r="D35" s="224"/>
      <c r="E35" s="82">
        <v>4059</v>
      </c>
      <c r="F35" s="82">
        <v>6403</v>
      </c>
      <c r="G35" s="85">
        <v>5770</v>
      </c>
      <c r="H35" s="82"/>
      <c r="I35" s="82"/>
      <c r="J35" s="82"/>
      <c r="K35" s="82"/>
      <c r="L35" s="82"/>
      <c r="M35" s="82"/>
      <c r="N35" s="82"/>
      <c r="O35" s="82"/>
    </row>
    <row r="36" spans="1:15" ht="20.25" customHeight="1" x14ac:dyDescent="0.25">
      <c r="A36" s="43" t="s">
        <v>161</v>
      </c>
      <c r="B36" s="225"/>
      <c r="C36" s="82">
        <v>5000</v>
      </c>
      <c r="D36" s="225"/>
      <c r="E36" s="82">
        <v>5100</v>
      </c>
      <c r="F36" s="82">
        <v>5100</v>
      </c>
      <c r="G36" s="85">
        <v>5100</v>
      </c>
      <c r="H36" s="82"/>
      <c r="I36" s="82"/>
      <c r="J36" s="82"/>
      <c r="K36" s="82"/>
      <c r="L36" s="82"/>
      <c r="M36" s="82"/>
      <c r="N36" s="82"/>
      <c r="O36" s="82"/>
    </row>
    <row r="37" spans="1:15" ht="31.5" x14ac:dyDescent="0.25">
      <c r="A37" s="48" t="s">
        <v>162</v>
      </c>
      <c r="B37" s="226" t="s">
        <v>163</v>
      </c>
      <c r="C37" s="92">
        <v>1</v>
      </c>
      <c r="D37" s="226" t="s">
        <v>163</v>
      </c>
      <c r="E37" s="103">
        <f t="shared" ref="E37:F37" si="1">IF(E39="","",E38/E39)</f>
        <v>1</v>
      </c>
      <c r="F37" s="103">
        <f t="shared" si="1"/>
        <v>1</v>
      </c>
      <c r="G37" s="103">
        <v>1</v>
      </c>
      <c r="H37" s="103"/>
      <c r="I37" s="101"/>
      <c r="J37" s="101"/>
      <c r="K37" s="101"/>
      <c r="L37" s="101"/>
      <c r="M37" s="101"/>
      <c r="N37" s="90"/>
      <c r="O37" s="90"/>
    </row>
    <row r="38" spans="1:15" ht="30" x14ac:dyDescent="0.25">
      <c r="A38" s="34" t="s">
        <v>164</v>
      </c>
      <c r="B38" s="227"/>
      <c r="C38" s="82">
        <v>2077</v>
      </c>
      <c r="D38" s="227"/>
      <c r="E38" s="85">
        <v>13020</v>
      </c>
      <c r="F38" s="85">
        <v>11998</v>
      </c>
      <c r="G38" s="85">
        <v>12209</v>
      </c>
      <c r="H38" s="85"/>
      <c r="I38" s="102"/>
      <c r="J38" s="102"/>
      <c r="K38" s="102"/>
      <c r="L38" s="102"/>
      <c r="M38" s="102"/>
      <c r="N38" s="83"/>
      <c r="O38" s="83"/>
    </row>
    <row r="39" spans="1:15" ht="29.45" customHeight="1" x14ac:dyDescent="0.25">
      <c r="A39" s="34" t="s">
        <v>165</v>
      </c>
      <c r="B39" s="228"/>
      <c r="C39" s="82">
        <v>2077</v>
      </c>
      <c r="D39" s="228"/>
      <c r="E39" s="85">
        <v>13020</v>
      </c>
      <c r="F39" s="85">
        <v>11998</v>
      </c>
      <c r="G39" s="85">
        <v>12209</v>
      </c>
      <c r="H39" s="85"/>
      <c r="I39" s="102"/>
      <c r="J39" s="102"/>
      <c r="K39" s="102"/>
      <c r="L39" s="102"/>
      <c r="M39" s="102"/>
      <c r="N39" s="83"/>
      <c r="O39" s="83"/>
    </row>
    <row r="40" spans="1:15" ht="81.599999999999994" customHeight="1" x14ac:dyDescent="0.25">
      <c r="A40" s="48" t="s">
        <v>166</v>
      </c>
      <c r="B40" s="226" t="s">
        <v>167</v>
      </c>
      <c r="C40" s="91">
        <v>0.88539999999999996</v>
      </c>
      <c r="D40" s="226" t="s">
        <v>167</v>
      </c>
      <c r="E40" s="91">
        <v>0.64129999999999998</v>
      </c>
      <c r="F40" s="93">
        <v>0.92400000000000004</v>
      </c>
      <c r="G40" s="103">
        <v>1</v>
      </c>
      <c r="H40" s="103"/>
      <c r="I40" s="93"/>
      <c r="J40" s="93"/>
      <c r="K40" s="93"/>
      <c r="L40" s="93"/>
      <c r="M40" s="93"/>
      <c r="N40" s="93"/>
      <c r="O40" s="93"/>
    </row>
    <row r="41" spans="1:15" ht="36" customHeight="1" x14ac:dyDescent="0.25">
      <c r="A41" s="35" t="s">
        <v>168</v>
      </c>
      <c r="B41" s="227"/>
      <c r="C41" s="83">
        <v>309</v>
      </c>
      <c r="D41" s="227"/>
      <c r="E41" s="83">
        <v>261</v>
      </c>
      <c r="F41" s="83">
        <v>436</v>
      </c>
      <c r="G41" s="83">
        <v>412</v>
      </c>
      <c r="H41" s="83"/>
      <c r="I41" s="83"/>
      <c r="J41" s="83"/>
      <c r="K41" s="83"/>
      <c r="L41" s="83"/>
      <c r="M41" s="83"/>
      <c r="N41" s="83"/>
      <c r="O41" s="83"/>
    </row>
    <row r="42" spans="1:15" ht="30" customHeight="1" x14ac:dyDescent="0.25">
      <c r="A42" s="34" t="s">
        <v>169</v>
      </c>
      <c r="B42" s="228"/>
      <c r="C42" s="83">
        <v>349</v>
      </c>
      <c r="D42" s="228"/>
      <c r="E42" s="83">
        <v>407</v>
      </c>
      <c r="F42" s="83">
        <v>472</v>
      </c>
      <c r="G42" s="83">
        <v>412</v>
      </c>
      <c r="H42" s="83"/>
      <c r="I42" s="83"/>
      <c r="J42" s="83"/>
      <c r="K42" s="83"/>
      <c r="L42" s="83"/>
      <c r="M42" s="83"/>
      <c r="N42" s="83"/>
      <c r="O42" s="83"/>
    </row>
    <row r="43" spans="1:15" ht="95.45" customHeight="1" x14ac:dyDescent="0.25">
      <c r="A43" s="48" t="s">
        <v>170</v>
      </c>
      <c r="B43" s="226" t="s">
        <v>167</v>
      </c>
      <c r="C43" s="92">
        <v>1</v>
      </c>
      <c r="D43" s="226" t="s">
        <v>167</v>
      </c>
      <c r="E43" s="92">
        <v>1</v>
      </c>
      <c r="F43" s="96">
        <v>1</v>
      </c>
      <c r="G43" s="103">
        <v>1</v>
      </c>
      <c r="H43" s="103"/>
      <c r="I43" s="90"/>
      <c r="J43" s="90"/>
      <c r="K43" s="90"/>
      <c r="L43" s="90"/>
      <c r="M43" s="90"/>
      <c r="N43" s="90"/>
      <c r="O43" s="90"/>
    </row>
    <row r="44" spans="1:15" ht="47.45" customHeight="1" x14ac:dyDescent="0.25">
      <c r="A44" s="35" t="s">
        <v>171</v>
      </c>
      <c r="B44" s="227"/>
      <c r="C44" s="83">
        <v>349</v>
      </c>
      <c r="D44" s="227"/>
      <c r="E44" s="83">
        <v>407</v>
      </c>
      <c r="F44" s="83">
        <v>472</v>
      </c>
      <c r="G44" s="83">
        <v>412</v>
      </c>
      <c r="H44" s="83"/>
      <c r="I44" s="83"/>
      <c r="J44" s="83"/>
      <c r="K44" s="83"/>
      <c r="L44" s="83"/>
      <c r="M44" s="83"/>
      <c r="N44" s="83"/>
      <c r="O44" s="83"/>
    </row>
    <row r="45" spans="1:15" ht="26.25" customHeight="1" x14ac:dyDescent="0.25">
      <c r="A45" s="35" t="s">
        <v>172</v>
      </c>
      <c r="B45" s="228"/>
      <c r="C45" s="83">
        <v>349</v>
      </c>
      <c r="D45" s="228"/>
      <c r="E45" s="83">
        <v>407</v>
      </c>
      <c r="F45" s="83">
        <v>472</v>
      </c>
      <c r="G45" s="83">
        <v>412</v>
      </c>
      <c r="H45" s="83"/>
      <c r="I45" s="83"/>
      <c r="J45" s="83"/>
      <c r="K45" s="83"/>
      <c r="L45" s="83"/>
      <c r="M45" s="83"/>
      <c r="N45" s="83"/>
      <c r="O45" s="83"/>
    </row>
    <row r="46" spans="1:15" ht="60" customHeight="1" x14ac:dyDescent="0.25">
      <c r="A46" s="191" t="s">
        <v>173</v>
      </c>
      <c r="B46" s="229" t="s">
        <v>174</v>
      </c>
      <c r="C46" s="103" t="s">
        <v>23</v>
      </c>
      <c r="D46" s="229" t="s">
        <v>174</v>
      </c>
      <c r="E46" s="103" t="s">
        <v>23</v>
      </c>
      <c r="F46" s="103" t="s">
        <v>23</v>
      </c>
      <c r="G46" s="199">
        <v>6.2896328299221773E-4</v>
      </c>
      <c r="H46" s="188"/>
      <c r="I46" s="90"/>
      <c r="J46" s="90"/>
      <c r="K46" s="90"/>
      <c r="L46" s="90"/>
      <c r="M46" s="90"/>
      <c r="N46" s="90"/>
      <c r="O46" s="90"/>
    </row>
    <row r="47" spans="1:15" ht="50.45" customHeight="1" x14ac:dyDescent="0.25">
      <c r="A47" s="192" t="s">
        <v>175</v>
      </c>
      <c r="B47" s="230"/>
      <c r="C47" s="102" t="s">
        <v>23</v>
      </c>
      <c r="D47" s="230"/>
      <c r="E47" s="103" t="s">
        <v>23</v>
      </c>
      <c r="F47" s="103" t="s">
        <v>23</v>
      </c>
      <c r="G47" s="200">
        <v>2496.36</v>
      </c>
      <c r="H47" s="102"/>
      <c r="I47" s="83"/>
      <c r="J47" s="83"/>
      <c r="K47" s="83"/>
      <c r="L47" s="83"/>
      <c r="M47" s="83"/>
      <c r="N47" s="83"/>
      <c r="O47" s="83"/>
    </row>
    <row r="48" spans="1:15" ht="39" customHeight="1" x14ac:dyDescent="0.25">
      <c r="A48" s="192" t="s">
        <v>176</v>
      </c>
      <c r="B48" s="231"/>
      <c r="C48" s="102" t="s">
        <v>23</v>
      </c>
      <c r="D48" s="231"/>
      <c r="E48" s="103" t="s">
        <v>23</v>
      </c>
      <c r="F48" s="103" t="s">
        <v>23</v>
      </c>
      <c r="G48" s="186">
        <v>3969007.52</v>
      </c>
      <c r="H48" s="189"/>
      <c r="I48" s="83"/>
      <c r="J48" s="83"/>
      <c r="K48" s="83"/>
      <c r="L48" s="83"/>
      <c r="M48" s="83"/>
      <c r="N48" s="83"/>
      <c r="O48" s="83"/>
    </row>
    <row r="49" spans="1:15" ht="43.5" customHeight="1" x14ac:dyDescent="0.25">
      <c r="A49" s="191" t="s">
        <v>177</v>
      </c>
      <c r="B49" s="242" t="s">
        <v>178</v>
      </c>
      <c r="C49" s="103" t="s">
        <v>23</v>
      </c>
      <c r="D49" s="242" t="s">
        <v>178</v>
      </c>
      <c r="E49" s="103" t="s">
        <v>23</v>
      </c>
      <c r="F49" s="103" t="s">
        <v>23</v>
      </c>
      <c r="G49" s="187" t="s">
        <v>158</v>
      </c>
      <c r="H49" s="101"/>
      <c r="I49" s="90"/>
      <c r="J49" s="90"/>
      <c r="K49" s="90"/>
      <c r="L49" s="90"/>
      <c r="M49" s="90"/>
      <c r="N49" s="90"/>
      <c r="O49" s="90"/>
    </row>
    <row r="50" spans="1:15" ht="42.75" customHeight="1" x14ac:dyDescent="0.25">
      <c r="A50" s="192" t="s">
        <v>179</v>
      </c>
      <c r="B50" s="243"/>
      <c r="C50" s="102" t="s">
        <v>23</v>
      </c>
      <c r="D50" s="243"/>
      <c r="E50" s="103" t="s">
        <v>23</v>
      </c>
      <c r="F50" s="103" t="s">
        <v>23</v>
      </c>
      <c r="G50" s="201" t="s">
        <v>158</v>
      </c>
      <c r="H50" s="102"/>
      <c r="I50" s="83"/>
      <c r="J50" s="83"/>
      <c r="K50" s="83"/>
      <c r="L50" s="83"/>
      <c r="M50" s="83"/>
      <c r="N50" s="83"/>
      <c r="O50" s="83"/>
    </row>
    <row r="51" spans="1:15" ht="44.25" customHeight="1" x14ac:dyDescent="0.25">
      <c r="A51" s="192" t="s">
        <v>180</v>
      </c>
      <c r="B51" s="244"/>
      <c r="C51" s="102" t="s">
        <v>23</v>
      </c>
      <c r="D51" s="244"/>
      <c r="E51" s="103" t="s">
        <v>23</v>
      </c>
      <c r="F51" s="103" t="s">
        <v>23</v>
      </c>
      <c r="G51" s="201" t="s">
        <v>158</v>
      </c>
      <c r="H51" s="102"/>
      <c r="I51" s="83"/>
      <c r="J51" s="83"/>
      <c r="K51" s="83"/>
      <c r="L51" s="83"/>
      <c r="M51" s="83"/>
      <c r="N51" s="83"/>
      <c r="O51" s="83"/>
    </row>
    <row r="52" spans="1:15" ht="60" customHeight="1" x14ac:dyDescent="0.25">
      <c r="A52" s="48" t="s">
        <v>181</v>
      </c>
      <c r="B52" s="242" t="s">
        <v>123</v>
      </c>
      <c r="C52" s="103" t="s">
        <v>23</v>
      </c>
      <c r="D52" s="242" t="s">
        <v>123</v>
      </c>
      <c r="E52" s="103" t="s">
        <v>23</v>
      </c>
      <c r="F52" s="103" t="s">
        <v>23</v>
      </c>
      <c r="G52" s="202">
        <v>0.94897959183673475</v>
      </c>
      <c r="H52" s="190"/>
      <c r="I52" s="90"/>
      <c r="J52" s="90"/>
      <c r="K52" s="90"/>
      <c r="L52" s="90"/>
      <c r="M52" s="90"/>
      <c r="N52" s="90"/>
      <c r="O52" s="90"/>
    </row>
    <row r="53" spans="1:15" ht="41.25" customHeight="1" x14ac:dyDescent="0.25">
      <c r="A53" s="35" t="s">
        <v>182</v>
      </c>
      <c r="B53" s="243"/>
      <c r="C53" s="102" t="s">
        <v>23</v>
      </c>
      <c r="D53" s="243"/>
      <c r="E53" s="103" t="s">
        <v>23</v>
      </c>
      <c r="F53" s="103" t="s">
        <v>23</v>
      </c>
      <c r="G53" s="203">
        <v>558</v>
      </c>
      <c r="H53" s="102"/>
      <c r="I53" s="83"/>
      <c r="J53" s="83"/>
      <c r="K53" s="83"/>
      <c r="L53" s="83"/>
      <c r="M53" s="83"/>
      <c r="N53" s="83"/>
      <c r="O53" s="83"/>
    </row>
    <row r="54" spans="1:15" ht="30" x14ac:dyDescent="0.25">
      <c r="A54" s="35" t="s">
        <v>183</v>
      </c>
      <c r="B54" s="244"/>
      <c r="C54" s="102" t="s">
        <v>23</v>
      </c>
      <c r="D54" s="244"/>
      <c r="E54" s="103" t="s">
        <v>23</v>
      </c>
      <c r="F54" s="103" t="s">
        <v>23</v>
      </c>
      <c r="G54" s="204">
        <v>588</v>
      </c>
      <c r="H54" s="102"/>
      <c r="I54" s="83"/>
      <c r="J54" s="83"/>
      <c r="K54" s="83"/>
      <c r="L54" s="83"/>
      <c r="M54" s="83"/>
      <c r="N54" s="83"/>
      <c r="O54" s="83"/>
    </row>
    <row r="56" spans="1:15" ht="15.75" x14ac:dyDescent="0.25">
      <c r="B56" s="182"/>
      <c r="C56" s="182"/>
      <c r="D56" s="182"/>
      <c r="E56" s="182"/>
      <c r="F56" s="182"/>
      <c r="G56" s="182"/>
      <c r="H56" s="182"/>
      <c r="I56" s="182"/>
      <c r="J56"/>
      <c r="K56"/>
    </row>
    <row r="57" spans="1:15" ht="15.75" x14ac:dyDescent="0.25">
      <c r="B57" s="182"/>
      <c r="C57" s="182"/>
      <c r="D57" s="182"/>
      <c r="E57" s="182"/>
      <c r="F57" s="182"/>
      <c r="G57" s="182"/>
      <c r="H57" s="182"/>
      <c r="I57" s="183"/>
      <c r="J57"/>
      <c r="K57"/>
    </row>
    <row r="58" spans="1:15" ht="15.75" x14ac:dyDescent="0.25">
      <c r="B58" s="182"/>
      <c r="C58" s="182"/>
      <c r="D58" s="182"/>
      <c r="E58" s="182"/>
      <c r="F58" s="182"/>
      <c r="G58" s="182"/>
      <c r="H58" s="182"/>
      <c r="I58" s="182"/>
      <c r="J58"/>
      <c r="K58"/>
    </row>
    <row r="59" spans="1:15" ht="16.5" thickBot="1" x14ac:dyDescent="0.3">
      <c r="B59" s="182"/>
      <c r="C59" s="182"/>
      <c r="D59" s="184"/>
      <c r="E59" s="184"/>
      <c r="F59" s="184"/>
      <c r="G59" s="184"/>
      <c r="H59" s="184"/>
      <c r="I59" s="182"/>
      <c r="J59"/>
      <c r="K59"/>
    </row>
    <row r="60" spans="1:15" ht="15.75" x14ac:dyDescent="0.25">
      <c r="B60" s="211" t="s">
        <v>116</v>
      </c>
      <c r="C60" s="211"/>
      <c r="D60" s="211"/>
      <c r="E60" s="211"/>
      <c r="F60" s="211"/>
      <c r="G60" s="211"/>
      <c r="H60" s="211"/>
      <c r="I60" s="211"/>
      <c r="J60"/>
      <c r="K60"/>
    </row>
    <row r="61" spans="1:15" ht="15.75" x14ac:dyDescent="0.25">
      <c r="B61" s="211" t="s">
        <v>117</v>
      </c>
      <c r="C61" s="211"/>
      <c r="D61" s="211"/>
      <c r="E61" s="211"/>
      <c r="F61" s="211"/>
      <c r="G61" s="211"/>
      <c r="H61" s="211"/>
      <c r="I61" s="211"/>
      <c r="J61"/>
      <c r="K61"/>
    </row>
    <row r="62" spans="1:15" ht="15.75" x14ac:dyDescent="0.25">
      <c r="B62" s="211" t="s">
        <v>118</v>
      </c>
      <c r="C62" s="211"/>
      <c r="D62" s="211"/>
      <c r="E62" s="211"/>
      <c r="F62" s="211"/>
      <c r="G62" s="211"/>
      <c r="H62" s="211"/>
      <c r="I62" s="211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3622047244094491" right="0.23622047244094491" top="0.74803149606299213" bottom="0.74803149606299213" header="0.31496062992125984" footer="0.31496062992125984"/>
  <pageSetup paperSize="9" scale="52" fitToHeight="2" orientation="portrait" r:id="rId1"/>
  <rowBreaks count="1" manualBreakCount="1">
    <brk id="3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zoomScale="90" zoomScaleNormal="100" zoomScaleSheetLayoutView="90" workbookViewId="0">
      <pane xSplit="1" topLeftCell="B1" activePane="topRight" state="frozen"/>
      <selection pane="topRight" activeCell="H10" sqref="H10"/>
    </sheetView>
  </sheetViews>
  <sheetFormatPr defaultRowHeight="15" x14ac:dyDescent="0.25"/>
  <cols>
    <col min="1" max="1" width="50.140625" bestFit="1" customWidth="1"/>
    <col min="2" max="2" width="16.5703125" bestFit="1" customWidth="1"/>
    <col min="3" max="3" width="14.85546875" bestFit="1" customWidth="1"/>
    <col min="4" max="4" width="16.5703125" bestFit="1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105" customHeight="1" x14ac:dyDescent="0.25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18.75" customHeight="1" x14ac:dyDescent="0.25">
      <c r="A2" s="250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ht="21" customHeight="1" x14ac:dyDescent="0.25">
      <c r="A3" s="251" t="s">
        <v>184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x14ac:dyDescent="0.25">
      <c r="A4" s="254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5"/>
    </row>
    <row r="5" spans="1:13" ht="21.75" customHeight="1" x14ac:dyDescent="0.25">
      <c r="A5" s="252" t="s">
        <v>185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ht="39" customHeight="1" x14ac:dyDescent="0.25">
      <c r="A6" s="63" t="s">
        <v>186</v>
      </c>
      <c r="B6" s="5" t="s">
        <v>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</row>
    <row r="7" spans="1:13" ht="15.75" x14ac:dyDescent="0.25">
      <c r="A7" s="45" t="s">
        <v>187</v>
      </c>
      <c r="B7" s="71">
        <v>0.96650000000000003</v>
      </c>
      <c r="C7" s="71">
        <v>0.97070000000000001</v>
      </c>
      <c r="D7" s="151">
        <v>0.96079999999999999</v>
      </c>
      <c r="E7" s="152">
        <v>0.95850000000000002</v>
      </c>
      <c r="F7" s="152"/>
      <c r="G7" s="88"/>
      <c r="H7" s="126"/>
      <c r="I7" s="88"/>
      <c r="J7" s="88"/>
      <c r="K7" s="88"/>
      <c r="L7" s="88"/>
      <c r="M7" s="88"/>
    </row>
    <row r="8" spans="1:13" ht="15.75" x14ac:dyDescent="0.25">
      <c r="A8" s="45" t="s">
        <v>188</v>
      </c>
      <c r="B8" s="71">
        <v>0.97789999999999999</v>
      </c>
      <c r="C8" s="71">
        <v>0.98029999999999995</v>
      </c>
      <c r="D8" s="153">
        <v>0.96599999999999997</v>
      </c>
      <c r="E8" s="152">
        <v>0.96960000000000002</v>
      </c>
      <c r="F8" s="152"/>
      <c r="G8" s="88"/>
      <c r="H8" s="127"/>
      <c r="I8" s="88"/>
      <c r="J8" s="88"/>
      <c r="K8" s="88"/>
      <c r="L8" s="88"/>
      <c r="M8" s="88"/>
    </row>
    <row r="9" spans="1:13" ht="15.75" x14ac:dyDescent="0.25">
      <c r="A9" s="45" t="s">
        <v>189</v>
      </c>
      <c r="B9" s="71">
        <v>0.97660000000000002</v>
      </c>
      <c r="C9" s="71">
        <v>0.96240000000000003</v>
      </c>
      <c r="D9" s="153">
        <v>0.96440000000000003</v>
      </c>
      <c r="E9" s="152">
        <v>0.96889999999999998</v>
      </c>
      <c r="F9" s="152"/>
      <c r="G9" s="88"/>
      <c r="H9" s="127"/>
      <c r="I9" s="88"/>
      <c r="J9" s="88"/>
      <c r="K9" s="88"/>
      <c r="L9" s="88"/>
      <c r="M9" s="88"/>
    </row>
    <row r="10" spans="1:13" ht="15.75" x14ac:dyDescent="0.25">
      <c r="A10" s="45" t="s">
        <v>190</v>
      </c>
      <c r="B10" s="71">
        <v>1</v>
      </c>
      <c r="C10" s="71">
        <v>1</v>
      </c>
      <c r="D10" s="153">
        <v>1</v>
      </c>
      <c r="E10" s="152">
        <v>1</v>
      </c>
      <c r="F10" s="152"/>
      <c r="G10" s="88"/>
      <c r="H10" s="127"/>
      <c r="I10" s="88"/>
      <c r="J10" s="88"/>
      <c r="K10" s="88"/>
      <c r="L10" s="88"/>
      <c r="M10" s="88"/>
    </row>
    <row r="11" spans="1:13" ht="15.75" x14ac:dyDescent="0.25">
      <c r="A11" s="45" t="s">
        <v>191</v>
      </c>
      <c r="B11" s="71">
        <v>1</v>
      </c>
      <c r="C11" s="71">
        <v>1</v>
      </c>
      <c r="D11" s="153">
        <v>1</v>
      </c>
      <c r="E11" s="152">
        <v>1</v>
      </c>
      <c r="F11" s="152"/>
      <c r="G11" s="88"/>
      <c r="H11" s="127"/>
      <c r="I11" s="88"/>
      <c r="J11" s="88"/>
      <c r="K11" s="88"/>
      <c r="L11" s="88"/>
      <c r="M11" s="88"/>
    </row>
    <row r="12" spans="1:13" ht="15.75" x14ac:dyDescent="0.25">
      <c r="A12" s="45" t="s">
        <v>192</v>
      </c>
      <c r="B12" s="71">
        <v>0.81989999999999996</v>
      </c>
      <c r="C12" s="71">
        <v>0.8155</v>
      </c>
      <c r="D12" s="153">
        <v>0.81179999999999997</v>
      </c>
      <c r="E12" s="152">
        <v>0.7944</v>
      </c>
      <c r="F12" s="152"/>
      <c r="G12" s="88"/>
      <c r="H12" s="127"/>
      <c r="I12" s="88"/>
      <c r="J12" s="88"/>
      <c r="K12" s="88"/>
      <c r="L12" s="88"/>
      <c r="M12" s="88"/>
    </row>
    <row r="13" spans="1:13" ht="15.75" x14ac:dyDescent="0.25">
      <c r="A13" s="45" t="s">
        <v>193</v>
      </c>
      <c r="B13" s="71">
        <v>0.97899999999999998</v>
      </c>
      <c r="C13" s="71">
        <v>0.97450000000000003</v>
      </c>
      <c r="D13" s="153">
        <v>0.98699999999999999</v>
      </c>
      <c r="E13" s="152">
        <v>0.97</v>
      </c>
      <c r="F13" s="152"/>
      <c r="G13" s="88"/>
      <c r="H13" s="127"/>
      <c r="I13" s="88"/>
      <c r="J13" s="88"/>
      <c r="K13" s="88"/>
      <c r="L13" s="88"/>
      <c r="M13" s="88"/>
    </row>
    <row r="14" spans="1:13" ht="15.75" x14ac:dyDescent="0.25">
      <c r="A14" s="45" t="s">
        <v>194</v>
      </c>
      <c r="B14" s="71">
        <v>0.80649999999999999</v>
      </c>
      <c r="C14" s="71">
        <v>0.9617</v>
      </c>
      <c r="D14" s="153">
        <v>0.95750000000000002</v>
      </c>
      <c r="E14" s="152">
        <v>0.97619999999999996</v>
      </c>
      <c r="F14" s="154"/>
      <c r="G14" s="88"/>
      <c r="H14" s="127"/>
      <c r="I14" s="88"/>
      <c r="J14" s="88"/>
      <c r="K14" s="88"/>
      <c r="L14" s="88"/>
      <c r="M14" s="88"/>
    </row>
    <row r="15" spans="1:13" ht="15.75" x14ac:dyDescent="0.25">
      <c r="A15" s="45" t="s">
        <v>195</v>
      </c>
      <c r="B15" s="71">
        <v>0.9798</v>
      </c>
      <c r="C15" s="71">
        <v>0.97770000000000001</v>
      </c>
      <c r="D15" s="153">
        <v>0.9879</v>
      </c>
      <c r="E15" s="152">
        <v>0.94579999999999997</v>
      </c>
      <c r="F15" s="152"/>
      <c r="G15" s="88"/>
      <c r="H15" s="127"/>
      <c r="I15" s="88"/>
      <c r="J15" s="88"/>
      <c r="K15" s="88"/>
      <c r="L15" s="88"/>
      <c r="M15" s="88"/>
    </row>
    <row r="16" spans="1:13" ht="20.25" customHeight="1" x14ac:dyDescent="0.25">
      <c r="A16" s="50" t="s">
        <v>196</v>
      </c>
      <c r="B16" s="71">
        <v>0.55110000000000003</v>
      </c>
      <c r="C16" s="71">
        <v>0.57140000000000002</v>
      </c>
      <c r="D16" s="153">
        <v>0.4839</v>
      </c>
      <c r="E16" s="152">
        <v>0.4556</v>
      </c>
      <c r="F16" s="152"/>
      <c r="G16" s="88"/>
      <c r="H16" s="127"/>
      <c r="I16" s="88"/>
      <c r="J16" s="88"/>
      <c r="K16" s="88"/>
      <c r="L16" s="88"/>
      <c r="M16" s="88"/>
    </row>
    <row r="17" spans="1:13" ht="15.75" x14ac:dyDescent="0.25">
      <c r="A17" s="18" t="s">
        <v>197</v>
      </c>
      <c r="B17" s="71">
        <v>0.95809999999999995</v>
      </c>
      <c r="C17" s="71">
        <v>0.96399999999999997</v>
      </c>
      <c r="D17" s="152">
        <v>0.95779999999999998</v>
      </c>
      <c r="E17" s="152">
        <v>0.9556</v>
      </c>
      <c r="F17" s="152"/>
      <c r="G17" s="88"/>
      <c r="H17" s="88"/>
      <c r="I17" s="88"/>
      <c r="J17" s="88"/>
      <c r="K17" s="88"/>
      <c r="L17" s="88"/>
      <c r="M17" s="88"/>
    </row>
    <row r="18" spans="1:13" x14ac:dyDescent="0.25">
      <c r="A18" s="254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55"/>
    </row>
    <row r="19" spans="1:13" ht="15.75" x14ac:dyDescent="0.25">
      <c r="A19" s="256" t="s">
        <v>198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</row>
    <row r="20" spans="1:13" ht="31.5" x14ac:dyDescent="0.25">
      <c r="A20" s="63" t="s">
        <v>186</v>
      </c>
      <c r="B20" s="5" t="s">
        <v>4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</row>
    <row r="21" spans="1:13" ht="15.75" x14ac:dyDescent="0.25">
      <c r="A21" s="45" t="s">
        <v>187</v>
      </c>
      <c r="B21" s="131">
        <v>7.4</v>
      </c>
      <c r="C21" s="64">
        <v>7.99</v>
      </c>
      <c r="D21" s="104">
        <v>7.94</v>
      </c>
      <c r="E21" s="104">
        <v>8.52</v>
      </c>
      <c r="F21" s="106"/>
      <c r="G21" s="1"/>
      <c r="H21" s="128"/>
      <c r="I21" s="1"/>
      <c r="J21" s="1"/>
      <c r="K21" s="1"/>
      <c r="L21" s="1"/>
      <c r="M21" s="1"/>
    </row>
    <row r="22" spans="1:13" ht="15.75" x14ac:dyDescent="0.25">
      <c r="A22" s="45" t="s">
        <v>188</v>
      </c>
      <c r="B22" s="64">
        <v>7.54</v>
      </c>
      <c r="C22" s="64">
        <v>8.1999999999999993</v>
      </c>
      <c r="D22" s="104">
        <v>9.18</v>
      </c>
      <c r="E22" s="104">
        <v>7.35</v>
      </c>
      <c r="F22" s="106"/>
      <c r="G22" s="1"/>
      <c r="H22" s="129"/>
      <c r="I22" s="1"/>
      <c r="J22" s="1"/>
      <c r="K22" s="1"/>
      <c r="L22" s="1"/>
      <c r="M22" s="1"/>
    </row>
    <row r="23" spans="1:13" ht="15.75" x14ac:dyDescent="0.25">
      <c r="A23" s="45" t="s">
        <v>189</v>
      </c>
      <c r="B23" s="64">
        <v>9.65</v>
      </c>
      <c r="C23" s="64">
        <v>8.49</v>
      </c>
      <c r="D23" s="104">
        <v>9.58</v>
      </c>
      <c r="E23" s="104">
        <v>9.15</v>
      </c>
      <c r="F23" s="106"/>
      <c r="G23" s="1"/>
      <c r="H23" s="129"/>
      <c r="I23" s="1"/>
      <c r="J23" s="1"/>
      <c r="K23" s="1"/>
      <c r="L23" s="1"/>
      <c r="M23" s="1"/>
    </row>
    <row r="24" spans="1:13" ht="15.75" x14ac:dyDescent="0.25">
      <c r="A24" s="45" t="s">
        <v>190</v>
      </c>
      <c r="B24" s="64">
        <v>4.17</v>
      </c>
      <c r="C24" s="64">
        <v>4.97</v>
      </c>
      <c r="D24" s="104">
        <v>5.38</v>
      </c>
      <c r="E24" s="104">
        <v>5.56</v>
      </c>
      <c r="F24" s="106"/>
      <c r="G24" s="1"/>
      <c r="H24" s="129"/>
      <c r="I24" s="1"/>
      <c r="J24" s="1"/>
      <c r="K24" s="1"/>
      <c r="L24" s="1"/>
      <c r="M24" s="1"/>
    </row>
    <row r="25" spans="1:13" ht="15.75" x14ac:dyDescent="0.25">
      <c r="A25" s="45" t="s">
        <v>191</v>
      </c>
      <c r="B25" s="64">
        <v>7.95</v>
      </c>
      <c r="C25" s="64">
        <v>8.58</v>
      </c>
      <c r="D25" s="106">
        <v>6.2</v>
      </c>
      <c r="E25" s="106">
        <v>10.545454545454545</v>
      </c>
      <c r="F25" s="106"/>
      <c r="G25" s="1"/>
      <c r="H25" s="129"/>
      <c r="I25" s="1"/>
      <c r="J25" s="1"/>
      <c r="K25" s="1"/>
      <c r="L25" s="1"/>
      <c r="M25" s="1"/>
    </row>
    <row r="26" spans="1:13" ht="15.75" x14ac:dyDescent="0.25">
      <c r="A26" s="45" t="s">
        <v>192</v>
      </c>
      <c r="B26" s="131">
        <v>9.24</v>
      </c>
      <c r="C26" s="64">
        <v>11.42</v>
      </c>
      <c r="D26" s="104">
        <v>8.6300000000000008</v>
      </c>
      <c r="E26" s="104">
        <v>6.22</v>
      </c>
      <c r="F26" s="106"/>
      <c r="G26" s="1"/>
      <c r="H26" s="129"/>
      <c r="I26" s="1"/>
      <c r="J26" s="1"/>
      <c r="K26" s="1"/>
      <c r="L26" s="1"/>
      <c r="M26" s="1"/>
    </row>
    <row r="27" spans="1:13" ht="15.75" x14ac:dyDescent="0.25">
      <c r="A27" s="45" t="s">
        <v>193</v>
      </c>
      <c r="B27" s="64">
        <v>7.49</v>
      </c>
      <c r="C27" s="64">
        <v>9.4</v>
      </c>
      <c r="D27" s="104">
        <v>12.12</v>
      </c>
      <c r="E27" s="104">
        <v>10.39</v>
      </c>
      <c r="F27" s="106"/>
      <c r="G27" s="1"/>
      <c r="H27" s="129"/>
      <c r="I27" s="1"/>
      <c r="J27" s="1"/>
      <c r="K27" s="1"/>
      <c r="L27" s="1"/>
      <c r="M27" s="1"/>
    </row>
    <row r="28" spans="1:13" ht="15.75" x14ac:dyDescent="0.25">
      <c r="A28" s="45" t="s">
        <v>194</v>
      </c>
      <c r="B28" s="64">
        <v>7.2</v>
      </c>
      <c r="C28" s="64">
        <v>8.57</v>
      </c>
      <c r="D28" s="104">
        <v>7.23</v>
      </c>
      <c r="E28" s="104">
        <v>11.71</v>
      </c>
      <c r="F28" s="106"/>
      <c r="G28" s="1"/>
      <c r="H28" s="129"/>
      <c r="I28" s="1"/>
      <c r="J28" s="1"/>
      <c r="K28" s="1"/>
      <c r="L28" s="1"/>
      <c r="M28" s="1"/>
    </row>
    <row r="29" spans="1:13" ht="15.75" x14ac:dyDescent="0.25">
      <c r="A29" s="45" t="s">
        <v>195</v>
      </c>
      <c r="B29" s="131">
        <v>11.05</v>
      </c>
      <c r="C29" s="64">
        <v>8.42</v>
      </c>
      <c r="D29" s="106">
        <v>14.41</v>
      </c>
      <c r="E29" s="104">
        <v>8.73</v>
      </c>
      <c r="F29" s="106"/>
      <c r="G29" s="1"/>
      <c r="H29" s="129"/>
      <c r="I29" s="1"/>
      <c r="J29" s="1"/>
      <c r="K29" s="1"/>
      <c r="L29" s="1"/>
      <c r="M29" s="1"/>
    </row>
    <row r="30" spans="1:13" ht="15.75" x14ac:dyDescent="0.25">
      <c r="A30" s="52" t="s">
        <v>196</v>
      </c>
      <c r="B30" s="64">
        <v>8.08</v>
      </c>
      <c r="C30" s="64">
        <v>13.71</v>
      </c>
      <c r="D30" s="106">
        <v>10</v>
      </c>
      <c r="E30" s="104">
        <v>13.67</v>
      </c>
      <c r="F30" s="106"/>
      <c r="G30" s="1"/>
      <c r="H30" s="129"/>
      <c r="I30" s="1"/>
      <c r="J30" s="1"/>
      <c r="K30" s="1"/>
      <c r="L30" s="1"/>
      <c r="M30" s="1"/>
    </row>
    <row r="31" spans="1:13" ht="15.75" x14ac:dyDescent="0.25">
      <c r="A31" s="18" t="s">
        <v>199</v>
      </c>
      <c r="B31" s="64">
        <v>8.5299999999999994</v>
      </c>
      <c r="C31" s="64">
        <v>8.82</v>
      </c>
      <c r="D31" s="104">
        <v>9.35</v>
      </c>
      <c r="E31" s="104">
        <v>9.33</v>
      </c>
      <c r="F31" s="106"/>
      <c r="G31" s="1"/>
      <c r="H31" s="1"/>
      <c r="I31" s="1"/>
      <c r="J31" s="1"/>
      <c r="K31" s="1"/>
      <c r="L31" s="1"/>
      <c r="M31" s="1"/>
    </row>
    <row r="32" spans="1:1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x14ac:dyDescent="0.25">
      <c r="A33" s="237" t="s">
        <v>200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31.5" x14ac:dyDescent="0.25">
      <c r="A34" s="63" t="s">
        <v>186</v>
      </c>
      <c r="B34" s="5" t="s">
        <v>4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14</v>
      </c>
      <c r="L34" s="5" t="s">
        <v>15</v>
      </c>
      <c r="M34" s="5" t="s">
        <v>16</v>
      </c>
    </row>
    <row r="35" spans="1:13" ht="15.75" x14ac:dyDescent="0.25">
      <c r="A35" s="45" t="s">
        <v>187</v>
      </c>
      <c r="B35" s="131">
        <v>0.26</v>
      </c>
      <c r="C35" s="106">
        <v>0.24</v>
      </c>
      <c r="D35" s="106">
        <v>0.32</v>
      </c>
      <c r="E35" s="106">
        <v>0.37</v>
      </c>
      <c r="F35" s="106"/>
      <c r="G35" s="106"/>
      <c r="H35" s="128"/>
      <c r="I35" s="104"/>
      <c r="J35" s="104"/>
      <c r="K35" s="104"/>
      <c r="L35" s="104"/>
      <c r="M35" s="104"/>
    </row>
    <row r="36" spans="1:13" ht="15.75" x14ac:dyDescent="0.25">
      <c r="A36" s="45" t="s">
        <v>188</v>
      </c>
      <c r="B36" s="131">
        <v>0.17</v>
      </c>
      <c r="C36" s="106">
        <v>0.16</v>
      </c>
      <c r="D36" s="106">
        <v>0.32</v>
      </c>
      <c r="E36" s="106">
        <v>0.23</v>
      </c>
      <c r="F36" s="106"/>
      <c r="G36" s="106"/>
      <c r="H36" s="129"/>
      <c r="I36" s="104"/>
      <c r="J36" s="104"/>
      <c r="K36" s="104"/>
      <c r="L36" s="104"/>
      <c r="M36" s="104"/>
    </row>
    <row r="37" spans="1:13" ht="15.75" x14ac:dyDescent="0.25">
      <c r="A37" s="45" t="s">
        <v>189</v>
      </c>
      <c r="B37" s="131">
        <v>0.23</v>
      </c>
      <c r="C37" s="106">
        <v>0.33</v>
      </c>
      <c r="D37" s="106">
        <v>0.35</v>
      </c>
      <c r="E37" s="106">
        <v>0.28999999999999998</v>
      </c>
      <c r="F37" s="106"/>
      <c r="G37" s="106"/>
      <c r="H37" s="129"/>
      <c r="I37" s="104"/>
      <c r="J37" s="104"/>
      <c r="K37" s="104"/>
      <c r="L37" s="104"/>
      <c r="M37" s="104"/>
    </row>
    <row r="38" spans="1:13" ht="15.75" x14ac:dyDescent="0.25">
      <c r="A38" s="45" t="s">
        <v>190</v>
      </c>
      <c r="B38" s="131">
        <v>0</v>
      </c>
      <c r="C38" s="106">
        <v>0</v>
      </c>
      <c r="D38" s="106">
        <v>0</v>
      </c>
      <c r="E38" s="106">
        <v>0</v>
      </c>
      <c r="F38" s="106"/>
      <c r="G38" s="106"/>
      <c r="H38" s="129"/>
      <c r="I38" s="104"/>
      <c r="J38" s="104"/>
      <c r="K38" s="104"/>
      <c r="L38" s="104"/>
      <c r="M38" s="104"/>
    </row>
    <row r="39" spans="1:13" ht="15.75" x14ac:dyDescent="0.25">
      <c r="A39" s="45" t="s">
        <v>191</v>
      </c>
      <c r="B39" s="131">
        <v>0</v>
      </c>
      <c r="C39" s="106">
        <v>0</v>
      </c>
      <c r="D39" s="106">
        <v>0</v>
      </c>
      <c r="E39" s="106">
        <v>0</v>
      </c>
      <c r="F39" s="106"/>
      <c r="G39" s="106"/>
      <c r="H39" s="129"/>
      <c r="I39" s="104"/>
      <c r="J39" s="104"/>
      <c r="K39" s="104"/>
      <c r="L39" s="104"/>
      <c r="M39" s="104"/>
    </row>
    <row r="40" spans="1:13" ht="15.75" x14ac:dyDescent="0.25">
      <c r="A40" s="45" t="s">
        <v>192</v>
      </c>
      <c r="B40" s="131">
        <v>2.0299999999999998</v>
      </c>
      <c r="C40" s="106">
        <v>2.58</v>
      </c>
      <c r="D40" s="106">
        <v>2</v>
      </c>
      <c r="E40" s="106">
        <v>1.61</v>
      </c>
      <c r="F40" s="106"/>
      <c r="G40" s="106"/>
      <c r="H40" s="129"/>
      <c r="I40" s="104"/>
      <c r="J40" s="104"/>
      <c r="K40" s="104"/>
      <c r="L40" s="104"/>
      <c r="M40" s="104"/>
    </row>
    <row r="41" spans="1:13" ht="15.75" x14ac:dyDescent="0.25">
      <c r="A41" s="45" t="s">
        <v>193</v>
      </c>
      <c r="B41" s="131">
        <v>0.16</v>
      </c>
      <c r="C41" s="106">
        <v>0.25</v>
      </c>
      <c r="D41" s="106">
        <v>0.16</v>
      </c>
      <c r="E41" s="106">
        <v>0.32</v>
      </c>
      <c r="F41" s="106"/>
      <c r="G41" s="106"/>
      <c r="H41" s="129"/>
      <c r="I41" s="104"/>
      <c r="J41" s="104"/>
      <c r="K41" s="104"/>
      <c r="L41" s="104"/>
      <c r="M41" s="104"/>
    </row>
    <row r="42" spans="1:13" ht="15.75" x14ac:dyDescent="0.25">
      <c r="A42" s="45" t="s">
        <v>194</v>
      </c>
      <c r="B42" s="131">
        <v>1.73</v>
      </c>
      <c r="C42" s="106">
        <v>0.34</v>
      </c>
      <c r="D42" s="106">
        <v>0.32</v>
      </c>
      <c r="E42" s="106">
        <v>0.28999999999999998</v>
      </c>
      <c r="F42" s="106"/>
      <c r="G42" s="106"/>
      <c r="H42" s="129"/>
      <c r="I42" s="104"/>
      <c r="J42" s="104"/>
      <c r="K42" s="104"/>
      <c r="L42" s="104"/>
      <c r="M42" s="104"/>
    </row>
    <row r="43" spans="1:13" ht="15.75" x14ac:dyDescent="0.25">
      <c r="A43" s="45" t="s">
        <v>195</v>
      </c>
      <c r="B43" s="131">
        <v>0.23</v>
      </c>
      <c r="C43" s="106">
        <v>0.19</v>
      </c>
      <c r="D43" s="106">
        <v>0.18</v>
      </c>
      <c r="E43" s="106">
        <v>0.50028124339183788</v>
      </c>
      <c r="F43" s="106"/>
      <c r="G43" s="106"/>
      <c r="H43" s="129"/>
      <c r="I43" s="104"/>
      <c r="J43" s="104"/>
      <c r="K43" s="104"/>
      <c r="L43" s="104"/>
      <c r="M43" s="104"/>
    </row>
    <row r="44" spans="1:13" ht="15.75" x14ac:dyDescent="0.25">
      <c r="A44" s="52" t="s">
        <v>196</v>
      </c>
      <c r="B44" s="131">
        <v>6.58</v>
      </c>
      <c r="C44" s="106">
        <v>10.29</v>
      </c>
      <c r="D44" s="106">
        <v>10.67</v>
      </c>
      <c r="E44" s="106">
        <v>16.329999999999998</v>
      </c>
      <c r="F44" s="106"/>
      <c r="G44" s="106"/>
      <c r="H44" s="129"/>
      <c r="I44" s="104"/>
      <c r="J44" s="104"/>
      <c r="K44" s="104"/>
      <c r="L44" s="104"/>
      <c r="M44" s="104"/>
    </row>
    <row r="45" spans="1:13" ht="15.75" x14ac:dyDescent="0.25">
      <c r="A45" s="45" t="s">
        <v>201</v>
      </c>
      <c r="B45" s="131">
        <v>8.9600000000000009</v>
      </c>
      <c r="C45" s="131">
        <v>7.89</v>
      </c>
      <c r="D45" s="104">
        <v>9.8800000000000008</v>
      </c>
      <c r="E45" s="106">
        <v>10.4</v>
      </c>
      <c r="F45" s="106"/>
      <c r="G45" s="106"/>
      <c r="H45" s="104"/>
      <c r="I45" s="104"/>
      <c r="J45" s="104"/>
      <c r="K45" s="104"/>
      <c r="L45" s="104"/>
      <c r="M45" s="104"/>
    </row>
    <row r="46" spans="1:13" x14ac:dyDescent="0.25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</row>
    <row r="47" spans="1:13" ht="17.25" customHeight="1" x14ac:dyDescent="0.25">
      <c r="A47" s="258" t="s">
        <v>202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</row>
    <row r="48" spans="1:13" ht="21" customHeight="1" x14ac:dyDescent="0.25">
      <c r="A48" s="54" t="s">
        <v>203</v>
      </c>
      <c r="B48" s="5" t="s">
        <v>4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</row>
    <row r="49" spans="1:13" ht="20.25" customHeight="1" x14ac:dyDescent="0.25">
      <c r="A49" s="53" t="s">
        <v>204</v>
      </c>
      <c r="B49" s="81">
        <v>1230</v>
      </c>
      <c r="C49" s="81">
        <v>1119</v>
      </c>
      <c r="D49" s="155">
        <v>1129</v>
      </c>
      <c r="E49" s="155">
        <v>1052</v>
      </c>
      <c r="F49" s="155"/>
      <c r="G49" s="104"/>
      <c r="H49" s="104"/>
      <c r="I49" s="104"/>
      <c r="J49" s="104"/>
      <c r="K49" s="104"/>
      <c r="L49" s="104"/>
      <c r="M49" s="104"/>
    </row>
    <row r="50" spans="1:13" ht="23.25" customHeight="1" x14ac:dyDescent="0.25">
      <c r="A50" s="53" t="s">
        <v>205</v>
      </c>
      <c r="B50" s="81">
        <v>116</v>
      </c>
      <c r="C50" s="81">
        <v>112</v>
      </c>
      <c r="D50" s="155">
        <v>114</v>
      </c>
      <c r="E50" s="155">
        <v>90</v>
      </c>
      <c r="F50" s="155"/>
      <c r="G50" s="104"/>
      <c r="H50" s="104"/>
      <c r="I50" s="104"/>
      <c r="J50" s="104"/>
      <c r="K50" s="104"/>
      <c r="L50" s="104"/>
      <c r="M50" s="104"/>
    </row>
    <row r="51" spans="1:13" ht="21" customHeight="1" x14ac:dyDescent="0.25">
      <c r="A51" s="53" t="s">
        <v>206</v>
      </c>
      <c r="B51" s="156">
        <f>B50/B49</f>
        <v>9.4308943089430899E-2</v>
      </c>
      <c r="C51" s="156">
        <f>C50/C49</f>
        <v>0.10008936550491511</v>
      </c>
      <c r="D51" s="156">
        <f>D50/D49</f>
        <v>0.10097431355181577</v>
      </c>
      <c r="E51" s="156">
        <v>8.5551330798479083E-2</v>
      </c>
      <c r="F51" s="156"/>
      <c r="G51" s="104"/>
      <c r="H51" s="104"/>
      <c r="I51" s="104"/>
      <c r="J51" s="104"/>
      <c r="K51" s="104"/>
      <c r="L51" s="104"/>
      <c r="M51" s="104"/>
    </row>
    <row r="52" spans="1:13" ht="31.5" x14ac:dyDescent="0.25">
      <c r="A52" s="63" t="s">
        <v>207</v>
      </c>
      <c r="B52" s="81">
        <v>99</v>
      </c>
      <c r="C52" s="81">
        <v>104</v>
      </c>
      <c r="D52" s="155">
        <v>92</v>
      </c>
      <c r="E52" s="155">
        <v>78</v>
      </c>
      <c r="F52" s="155"/>
      <c r="G52" s="104"/>
      <c r="H52" s="104"/>
      <c r="I52" s="104"/>
      <c r="J52" s="104"/>
      <c r="K52" s="104"/>
      <c r="L52" s="104"/>
      <c r="M52" s="104"/>
    </row>
    <row r="53" spans="1:13" ht="31.5" x14ac:dyDescent="0.25">
      <c r="A53" s="51" t="s">
        <v>208</v>
      </c>
      <c r="B53" s="157">
        <v>8.1299999999999997E-2</v>
      </c>
      <c r="C53" s="157">
        <v>6.8500000000000005E-2</v>
      </c>
      <c r="D53" s="155">
        <v>9.5</v>
      </c>
      <c r="E53" s="156">
        <v>7.4144486692015205E-2</v>
      </c>
      <c r="F53" s="156"/>
      <c r="G53" s="104"/>
      <c r="H53" s="104"/>
      <c r="I53" s="104"/>
      <c r="J53" s="104"/>
      <c r="K53" s="104"/>
      <c r="L53" s="104"/>
      <c r="M53" s="104"/>
    </row>
    <row r="54" spans="1:13" ht="31.5" x14ac:dyDescent="0.25">
      <c r="A54" s="51" t="s">
        <v>209</v>
      </c>
      <c r="B54" s="157">
        <v>2.8189910979228485E-2</v>
      </c>
      <c r="C54" s="157">
        <v>3.3794162826420893E-2</v>
      </c>
      <c r="D54" s="156">
        <f>12/643</f>
        <v>1.8662519440124418E-2</v>
      </c>
      <c r="E54" s="158">
        <v>1.7187500000000001E-2</v>
      </c>
      <c r="F54" s="158"/>
      <c r="G54" s="105"/>
      <c r="H54" s="105"/>
      <c r="I54" s="104"/>
      <c r="J54" s="104"/>
      <c r="K54" s="104"/>
      <c r="L54" s="104"/>
      <c r="M54" s="104"/>
    </row>
    <row r="55" spans="1:13" ht="31.5" x14ac:dyDescent="0.25">
      <c r="A55" s="51" t="s">
        <v>210</v>
      </c>
      <c r="B55" s="81">
        <v>34</v>
      </c>
      <c r="C55" s="81">
        <v>35</v>
      </c>
      <c r="D55" s="155">
        <v>32</v>
      </c>
      <c r="E55" s="155">
        <v>41</v>
      </c>
      <c r="F55" s="155"/>
      <c r="G55" s="104"/>
      <c r="H55" s="104"/>
      <c r="I55" s="104"/>
      <c r="J55" s="104"/>
      <c r="K55" s="104"/>
      <c r="L55" s="104"/>
      <c r="M55" s="104"/>
    </row>
    <row r="56" spans="1:13" ht="47.25" x14ac:dyDescent="0.25">
      <c r="A56" s="51" t="s">
        <v>211</v>
      </c>
      <c r="B56" s="157">
        <v>0.66700000000000004</v>
      </c>
      <c r="C56" s="157">
        <v>0.59040000000000004</v>
      </c>
      <c r="D56" s="158">
        <v>0.64590000000000003</v>
      </c>
      <c r="E56" s="156">
        <v>0.59119999999999995</v>
      </c>
      <c r="F56" s="156"/>
      <c r="G56" s="104"/>
      <c r="H56" s="105"/>
      <c r="I56" s="105"/>
      <c r="J56" s="105"/>
      <c r="K56" s="105"/>
      <c r="L56" s="105"/>
      <c r="M56" s="105"/>
    </row>
    <row r="57" spans="1:13" ht="20.25" customHeight="1" x14ac:dyDescent="0.25">
      <c r="A57" s="51" t="s">
        <v>212</v>
      </c>
      <c r="B57" s="81">
        <v>276</v>
      </c>
      <c r="C57" s="81">
        <v>256</v>
      </c>
      <c r="D57" s="155">
        <v>241</v>
      </c>
      <c r="E57" s="155">
        <v>279</v>
      </c>
      <c r="F57" s="155"/>
      <c r="G57" s="104"/>
      <c r="H57" s="132"/>
      <c r="I57" s="104"/>
      <c r="J57" s="104"/>
      <c r="K57" s="104"/>
      <c r="L57" s="104"/>
      <c r="M57" s="104"/>
    </row>
    <row r="58" spans="1:13" ht="23.25" customHeight="1" x14ac:dyDescent="0.25">
      <c r="A58" s="51" t="s">
        <v>213</v>
      </c>
      <c r="B58" s="159">
        <v>0.5111</v>
      </c>
      <c r="C58" s="157">
        <v>0.54730000000000001</v>
      </c>
      <c r="D58" s="155">
        <v>50.91</v>
      </c>
      <c r="E58" s="156">
        <v>0.51280000000000003</v>
      </c>
      <c r="F58" s="160"/>
      <c r="G58" s="104"/>
      <c r="H58" s="104"/>
      <c r="I58" s="104"/>
      <c r="J58" s="104"/>
      <c r="K58" s="104"/>
      <c r="L58" s="104"/>
      <c r="M58" s="104"/>
    </row>
    <row r="59" spans="1:13" x14ac:dyDescent="0.25">
      <c r="A59" s="248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</row>
    <row r="60" spans="1:13" ht="20.25" customHeight="1" x14ac:dyDescent="0.25">
      <c r="A60" s="247" t="s">
        <v>214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</row>
    <row r="61" spans="1:13" ht="23.25" customHeight="1" x14ac:dyDescent="0.25">
      <c r="A61" s="61" t="s">
        <v>203</v>
      </c>
      <c r="B61" s="62" t="s">
        <v>4</v>
      </c>
      <c r="C61" s="62" t="s">
        <v>6</v>
      </c>
      <c r="D61" s="62" t="s">
        <v>7</v>
      </c>
      <c r="E61" s="62" t="s">
        <v>8</v>
      </c>
      <c r="F61" s="62" t="s">
        <v>9</v>
      </c>
      <c r="G61" s="62" t="s">
        <v>10</v>
      </c>
      <c r="H61" s="62" t="s">
        <v>11</v>
      </c>
      <c r="I61" s="62" t="s">
        <v>12</v>
      </c>
      <c r="J61" s="62" t="s">
        <v>13</v>
      </c>
      <c r="K61" s="62" t="s">
        <v>14</v>
      </c>
      <c r="L61" s="62" t="s">
        <v>15</v>
      </c>
      <c r="M61" s="62" t="s">
        <v>16</v>
      </c>
    </row>
    <row r="62" spans="1:13" ht="31.5" x14ac:dyDescent="0.25">
      <c r="A62" s="2" t="s">
        <v>215</v>
      </c>
      <c r="B62" s="112">
        <f>B63+B64</f>
        <v>235</v>
      </c>
      <c r="C62" s="112">
        <f>C63+C64</f>
        <v>244</v>
      </c>
      <c r="D62" s="112">
        <f>D63+D64</f>
        <v>236</v>
      </c>
      <c r="E62" s="112">
        <v>228</v>
      </c>
      <c r="F62" s="112"/>
      <c r="G62" s="104"/>
      <c r="H62" s="104"/>
      <c r="I62" s="104"/>
      <c r="J62" s="104"/>
      <c r="K62" s="104"/>
      <c r="L62" s="104"/>
      <c r="M62" s="104"/>
    </row>
    <row r="63" spans="1:13" ht="23.25" customHeight="1" x14ac:dyDescent="0.25">
      <c r="A63" s="2" t="s">
        <v>216</v>
      </c>
      <c r="B63" s="64">
        <v>0</v>
      </c>
      <c r="C63" s="64">
        <v>0</v>
      </c>
      <c r="D63" s="104">
        <v>0</v>
      </c>
      <c r="E63" s="104">
        <v>0</v>
      </c>
      <c r="F63" s="112"/>
      <c r="G63" s="104"/>
      <c r="H63" s="104"/>
      <c r="I63" s="104"/>
      <c r="J63" s="104"/>
      <c r="K63" s="104"/>
      <c r="L63" s="104"/>
      <c r="M63" s="104"/>
    </row>
    <row r="64" spans="1:13" ht="23.25" customHeight="1" x14ac:dyDescent="0.25">
      <c r="A64" s="2" t="s">
        <v>217</v>
      </c>
      <c r="B64" s="64">
        <v>235</v>
      </c>
      <c r="C64" s="64">
        <v>244</v>
      </c>
      <c r="D64" s="104">
        <v>236</v>
      </c>
      <c r="E64" s="104">
        <v>228</v>
      </c>
      <c r="F64" s="112"/>
      <c r="G64" s="104"/>
      <c r="H64" s="104"/>
      <c r="I64" s="104"/>
      <c r="J64" s="104"/>
      <c r="K64" s="104"/>
      <c r="L64" s="104"/>
      <c r="M64" s="104"/>
    </row>
    <row r="65" spans="1:13" ht="31.5" x14ac:dyDescent="0.25">
      <c r="A65" s="2" t="s">
        <v>218</v>
      </c>
      <c r="B65" s="64">
        <v>639</v>
      </c>
      <c r="C65" s="64">
        <v>689</v>
      </c>
      <c r="D65" s="104">
        <v>646</v>
      </c>
      <c r="E65" s="104">
        <v>643</v>
      </c>
      <c r="F65" s="112"/>
      <c r="G65" s="104"/>
      <c r="H65" s="104"/>
      <c r="I65" s="104"/>
      <c r="J65" s="104"/>
      <c r="K65" s="104"/>
      <c r="L65" s="104"/>
      <c r="M65" s="104"/>
    </row>
    <row r="66" spans="1:13" ht="31.5" x14ac:dyDescent="0.25">
      <c r="A66" s="2" t="s">
        <v>219</v>
      </c>
      <c r="B66" s="64">
        <v>99</v>
      </c>
      <c r="C66" s="64">
        <v>99</v>
      </c>
      <c r="D66" s="104">
        <v>98</v>
      </c>
      <c r="E66" s="104">
        <v>98</v>
      </c>
      <c r="F66" s="112"/>
      <c r="G66" s="104"/>
      <c r="H66" s="104"/>
      <c r="I66" s="104"/>
      <c r="J66" s="104"/>
      <c r="K66" s="104"/>
      <c r="L66" s="104"/>
      <c r="M66" s="104"/>
    </row>
    <row r="67" spans="1:13" ht="31.5" x14ac:dyDescent="0.25">
      <c r="A67" s="2" t="s">
        <v>220</v>
      </c>
      <c r="B67" s="64">
        <v>540</v>
      </c>
      <c r="C67" s="64">
        <v>590</v>
      </c>
      <c r="D67" s="104">
        <v>548</v>
      </c>
      <c r="E67" s="104">
        <v>545</v>
      </c>
      <c r="F67" s="112"/>
      <c r="G67" s="104"/>
      <c r="H67" s="104"/>
      <c r="I67" s="104"/>
      <c r="J67" s="104"/>
      <c r="K67" s="104"/>
      <c r="L67" s="104"/>
      <c r="M67" s="104"/>
    </row>
    <row r="68" spans="1:13" ht="22.5" customHeight="1" x14ac:dyDescent="0.25">
      <c r="A68" s="2" t="s">
        <v>221</v>
      </c>
      <c r="B68" s="112">
        <f>B69+B70+B71</f>
        <v>650</v>
      </c>
      <c r="C68" s="112">
        <f>C69+C70+C71</f>
        <v>638</v>
      </c>
      <c r="D68" s="112">
        <f>D69+D70+D71</f>
        <v>665</v>
      </c>
      <c r="E68" s="112">
        <v>666</v>
      </c>
      <c r="F68" s="112"/>
      <c r="G68" s="104"/>
      <c r="H68" s="104"/>
      <c r="I68" s="104"/>
      <c r="J68" s="104"/>
      <c r="K68" s="104"/>
      <c r="L68" s="104"/>
      <c r="M68" s="104"/>
    </row>
    <row r="69" spans="1:13" ht="27" customHeight="1" x14ac:dyDescent="0.25">
      <c r="A69" s="2" t="s">
        <v>222</v>
      </c>
      <c r="B69" s="64">
        <v>79</v>
      </c>
      <c r="C69" s="64">
        <v>77</v>
      </c>
      <c r="D69" s="104">
        <v>74</v>
      </c>
      <c r="E69" s="104">
        <v>74</v>
      </c>
      <c r="F69" s="112"/>
      <c r="G69" s="104"/>
      <c r="H69" s="104"/>
      <c r="I69" s="104"/>
      <c r="J69" s="104"/>
      <c r="K69" s="104"/>
      <c r="L69" s="104"/>
      <c r="M69" s="104"/>
    </row>
    <row r="70" spans="1:13" ht="24.75" customHeight="1" x14ac:dyDescent="0.25">
      <c r="A70" s="2" t="s">
        <v>223</v>
      </c>
      <c r="B70" s="64">
        <v>0</v>
      </c>
      <c r="C70" s="64">
        <v>0</v>
      </c>
      <c r="D70" s="104">
        <v>0</v>
      </c>
      <c r="E70" s="104">
        <v>0</v>
      </c>
      <c r="F70" s="112"/>
      <c r="G70" s="104"/>
      <c r="H70" s="104"/>
      <c r="I70" s="104"/>
      <c r="J70" s="104"/>
      <c r="K70" s="104"/>
      <c r="L70" s="104"/>
      <c r="M70" s="104"/>
    </row>
    <row r="71" spans="1:13" ht="24" customHeight="1" x14ac:dyDescent="0.25">
      <c r="A71" s="2" t="s">
        <v>224</v>
      </c>
      <c r="B71" s="64">
        <v>571</v>
      </c>
      <c r="C71" s="64">
        <v>561</v>
      </c>
      <c r="D71" s="104">
        <v>591</v>
      </c>
      <c r="E71" s="104">
        <v>592</v>
      </c>
      <c r="F71" s="112"/>
      <c r="G71" s="104"/>
      <c r="H71" s="104"/>
      <c r="I71" s="104"/>
      <c r="J71" s="104"/>
      <c r="K71" s="104"/>
      <c r="L71" s="104"/>
      <c r="M71" s="104"/>
    </row>
    <row r="72" spans="1:13" ht="22.5" customHeight="1" x14ac:dyDescent="0.25">
      <c r="A72" s="2" t="s">
        <v>225</v>
      </c>
      <c r="B72" s="64">
        <v>571</v>
      </c>
      <c r="C72" s="64">
        <v>561</v>
      </c>
      <c r="D72" s="104">
        <v>591</v>
      </c>
      <c r="E72" s="104">
        <v>660</v>
      </c>
      <c r="F72" s="112"/>
      <c r="G72" s="104"/>
      <c r="H72" s="104"/>
      <c r="I72" s="104"/>
      <c r="J72" s="104"/>
      <c r="K72" s="104"/>
      <c r="L72" s="104"/>
      <c r="M72" s="104"/>
    </row>
    <row r="73" spans="1:13" ht="31.5" x14ac:dyDescent="0.25">
      <c r="A73" s="2" t="s">
        <v>226</v>
      </c>
      <c r="B73" s="112">
        <f>B74+B75</f>
        <v>19</v>
      </c>
      <c r="C73" s="112">
        <f>C74+C75</f>
        <v>19</v>
      </c>
      <c r="D73" s="112">
        <f>D74+D75</f>
        <v>19</v>
      </c>
      <c r="E73" s="112">
        <v>19</v>
      </c>
      <c r="F73" s="112"/>
      <c r="G73" s="104"/>
      <c r="H73" s="104"/>
      <c r="I73" s="104"/>
      <c r="J73" s="104"/>
      <c r="K73" s="104"/>
      <c r="L73" s="104"/>
      <c r="M73" s="104"/>
    </row>
    <row r="74" spans="1:13" ht="21.75" customHeight="1" x14ac:dyDescent="0.25">
      <c r="A74" s="2" t="s">
        <v>227</v>
      </c>
      <c r="B74" s="64">
        <v>0</v>
      </c>
      <c r="C74" s="64">
        <v>0</v>
      </c>
      <c r="D74" s="104">
        <v>0</v>
      </c>
      <c r="E74" s="104">
        <v>0</v>
      </c>
      <c r="F74" s="112"/>
      <c r="G74" s="104"/>
      <c r="H74" s="104"/>
      <c r="I74" s="104"/>
      <c r="J74" s="104"/>
      <c r="K74" s="104"/>
      <c r="L74" s="104"/>
      <c r="M74" s="104"/>
    </row>
    <row r="75" spans="1:13" ht="20.25" customHeight="1" x14ac:dyDescent="0.25">
      <c r="A75" s="2" t="s">
        <v>228</v>
      </c>
      <c r="B75" s="64">
        <v>19</v>
      </c>
      <c r="C75" s="64">
        <v>19</v>
      </c>
      <c r="D75" s="104">
        <v>19</v>
      </c>
      <c r="E75" s="104">
        <v>19</v>
      </c>
      <c r="F75" s="112"/>
      <c r="G75" s="104"/>
      <c r="H75" s="104"/>
      <c r="I75" s="104"/>
      <c r="J75" s="104"/>
      <c r="K75" s="104"/>
      <c r="L75" s="104"/>
      <c r="M75" s="104"/>
    </row>
    <row r="76" spans="1:13" ht="31.5" x14ac:dyDescent="0.25">
      <c r="A76" s="2" t="s">
        <v>229</v>
      </c>
      <c r="B76" s="112">
        <f>B77+B78</f>
        <v>107</v>
      </c>
      <c r="C76" s="112">
        <f>C77+C78</f>
        <v>110</v>
      </c>
      <c r="D76" s="112">
        <f>D77+D78</f>
        <v>115</v>
      </c>
      <c r="E76" s="112">
        <v>114</v>
      </c>
      <c r="F76" s="112"/>
      <c r="G76" s="104"/>
      <c r="H76" s="104"/>
      <c r="I76" s="104"/>
      <c r="J76" s="104"/>
      <c r="K76" s="104"/>
      <c r="L76" s="104"/>
      <c r="M76" s="104"/>
    </row>
    <row r="77" spans="1:13" ht="20.25" customHeight="1" x14ac:dyDescent="0.25">
      <c r="A77" s="2" t="s">
        <v>230</v>
      </c>
      <c r="B77" s="64">
        <v>0</v>
      </c>
      <c r="C77" s="64">
        <v>0</v>
      </c>
      <c r="D77" s="104">
        <v>0</v>
      </c>
      <c r="E77" s="104">
        <v>0</v>
      </c>
      <c r="F77" s="112"/>
      <c r="G77" s="104"/>
      <c r="H77" s="104"/>
      <c r="I77" s="104"/>
      <c r="J77" s="104"/>
      <c r="K77" s="104"/>
      <c r="L77" s="104"/>
      <c r="M77" s="104"/>
    </row>
    <row r="78" spans="1:13" ht="15.75" x14ac:dyDescent="0.25">
      <c r="A78" s="2" t="s">
        <v>231</v>
      </c>
      <c r="B78" s="64">
        <v>107</v>
      </c>
      <c r="C78" s="64">
        <v>110</v>
      </c>
      <c r="D78" s="104">
        <v>115</v>
      </c>
      <c r="E78" s="104">
        <v>114</v>
      </c>
      <c r="F78" s="112"/>
      <c r="G78" s="104"/>
      <c r="H78" s="104"/>
      <c r="I78" s="104"/>
      <c r="J78" s="104"/>
      <c r="K78" s="104"/>
      <c r="L78" s="104"/>
      <c r="M78" s="104"/>
    </row>
    <row r="79" spans="1:13" ht="15.75" x14ac:dyDescent="0.25">
      <c r="A79" s="2" t="s">
        <v>232</v>
      </c>
      <c r="B79" s="112">
        <f>B80+B81</f>
        <v>11</v>
      </c>
      <c r="C79" s="112">
        <f>C80+C81</f>
        <v>11</v>
      </c>
      <c r="D79" s="112">
        <f>D80+D81</f>
        <v>9</v>
      </c>
      <c r="E79" s="112">
        <v>10</v>
      </c>
      <c r="F79" s="112"/>
      <c r="G79" s="104"/>
      <c r="H79" s="104"/>
      <c r="I79" s="104"/>
      <c r="J79" s="104"/>
      <c r="K79" s="104"/>
      <c r="L79" s="104"/>
      <c r="M79" s="104"/>
    </row>
    <row r="80" spans="1:13" ht="20.25" customHeight="1" x14ac:dyDescent="0.25">
      <c r="A80" s="2" t="s">
        <v>233</v>
      </c>
      <c r="B80" s="64">
        <v>0</v>
      </c>
      <c r="C80" s="64">
        <v>0</v>
      </c>
      <c r="D80" s="104">
        <v>0</v>
      </c>
      <c r="E80" s="104">
        <v>0</v>
      </c>
      <c r="F80" s="112"/>
      <c r="G80" s="104"/>
      <c r="H80" s="104"/>
      <c r="I80" s="104"/>
      <c r="J80" s="104"/>
      <c r="K80" s="104"/>
      <c r="L80" s="104"/>
      <c r="M80" s="104"/>
    </row>
    <row r="81" spans="1:13" ht="19.5" customHeight="1" x14ac:dyDescent="0.25">
      <c r="A81" s="2" t="s">
        <v>234</v>
      </c>
      <c r="B81" s="64">
        <v>11</v>
      </c>
      <c r="C81" s="64">
        <v>11</v>
      </c>
      <c r="D81" s="104">
        <v>9</v>
      </c>
      <c r="E81" s="104">
        <v>10</v>
      </c>
      <c r="F81" s="112"/>
      <c r="G81" s="104"/>
      <c r="H81" s="104"/>
      <c r="I81" s="104"/>
      <c r="J81" s="104"/>
      <c r="K81" s="104"/>
      <c r="L81" s="104"/>
      <c r="M81" s="104"/>
    </row>
    <row r="82" spans="1:13" ht="31.5" x14ac:dyDescent="0.25">
      <c r="A82" s="2" t="s">
        <v>235</v>
      </c>
      <c r="B82" s="112">
        <f>B83+B84</f>
        <v>20</v>
      </c>
      <c r="C82" s="112">
        <f>C83+C84</f>
        <v>21</v>
      </c>
      <c r="D82" s="112">
        <f>D83+D84</f>
        <v>21</v>
      </c>
      <c r="E82" s="112">
        <v>20</v>
      </c>
      <c r="F82" s="112"/>
      <c r="G82" s="104"/>
      <c r="H82" s="104"/>
      <c r="I82" s="104"/>
      <c r="J82" s="104"/>
      <c r="K82" s="104"/>
      <c r="L82" s="104"/>
      <c r="M82" s="104"/>
    </row>
    <row r="83" spans="1:13" ht="21.75" customHeight="1" x14ac:dyDescent="0.25">
      <c r="A83" s="2" t="s">
        <v>236</v>
      </c>
      <c r="B83" s="64">
        <v>0</v>
      </c>
      <c r="C83" s="64">
        <v>0</v>
      </c>
      <c r="D83" s="104">
        <v>0</v>
      </c>
      <c r="E83" s="104">
        <v>0</v>
      </c>
      <c r="F83" s="112"/>
      <c r="G83" s="104"/>
      <c r="H83" s="104"/>
      <c r="I83" s="104"/>
      <c r="J83" s="104"/>
      <c r="K83" s="104"/>
      <c r="L83" s="104"/>
      <c r="M83" s="104"/>
    </row>
    <row r="84" spans="1:13" ht="20.25" customHeight="1" x14ac:dyDescent="0.25">
      <c r="A84" s="2" t="s">
        <v>237</v>
      </c>
      <c r="B84" s="64">
        <v>20</v>
      </c>
      <c r="C84" s="64">
        <v>21</v>
      </c>
      <c r="D84" s="104">
        <v>21</v>
      </c>
      <c r="E84" s="104">
        <v>20</v>
      </c>
      <c r="F84" s="112"/>
      <c r="G84" s="104"/>
      <c r="H84" s="104"/>
      <c r="I84" s="104"/>
      <c r="J84" s="104"/>
      <c r="K84" s="104"/>
      <c r="L84" s="104"/>
      <c r="M84" s="104"/>
    </row>
    <row r="85" spans="1:13" ht="31.5" x14ac:dyDescent="0.25">
      <c r="A85" s="2" t="s">
        <v>238</v>
      </c>
      <c r="B85" s="112">
        <f>B86+B87</f>
        <v>15</v>
      </c>
      <c r="C85" s="112">
        <f>C86+C87</f>
        <v>15</v>
      </c>
      <c r="D85" s="112">
        <f>D86+D87</f>
        <v>14</v>
      </c>
      <c r="E85" s="112">
        <v>15</v>
      </c>
      <c r="F85" s="112"/>
      <c r="G85" s="104"/>
      <c r="H85" s="104"/>
      <c r="I85" s="104"/>
      <c r="J85" s="104"/>
      <c r="K85" s="104"/>
      <c r="L85" s="104"/>
      <c r="M85" s="104"/>
    </row>
    <row r="86" spans="1:13" ht="21" customHeight="1" x14ac:dyDescent="0.25">
      <c r="A86" s="2" t="s">
        <v>239</v>
      </c>
      <c r="B86" s="64">
        <v>0</v>
      </c>
      <c r="C86" s="64">
        <v>0</v>
      </c>
      <c r="D86" s="104">
        <v>0</v>
      </c>
      <c r="E86" s="104">
        <v>0</v>
      </c>
      <c r="F86" s="112"/>
      <c r="G86" s="104"/>
      <c r="H86" s="104"/>
      <c r="I86" s="104"/>
      <c r="J86" s="104"/>
      <c r="K86" s="104"/>
      <c r="L86" s="104"/>
      <c r="M86" s="104"/>
    </row>
    <row r="87" spans="1:13" ht="21.75" customHeight="1" x14ac:dyDescent="0.25">
      <c r="A87" s="2" t="s">
        <v>240</v>
      </c>
      <c r="B87" s="64">
        <v>15</v>
      </c>
      <c r="C87" s="64">
        <v>15</v>
      </c>
      <c r="D87" s="104">
        <v>14</v>
      </c>
      <c r="E87" s="104">
        <v>15</v>
      </c>
      <c r="F87" s="112"/>
      <c r="G87" s="104"/>
      <c r="H87" s="104"/>
      <c r="I87" s="104"/>
      <c r="J87" s="104"/>
      <c r="K87" s="104"/>
      <c r="L87" s="104"/>
      <c r="M87" s="104"/>
    </row>
    <row r="88" spans="1:13" ht="31.5" x14ac:dyDescent="0.25">
      <c r="A88" s="2" t="s">
        <v>241</v>
      </c>
      <c r="B88" s="112">
        <f>B89+B90</f>
        <v>12</v>
      </c>
      <c r="C88" s="112">
        <f>C89+C90</f>
        <v>13</v>
      </c>
      <c r="D88" s="112">
        <f>D89+D90</f>
        <v>12</v>
      </c>
      <c r="E88" s="112">
        <v>22</v>
      </c>
      <c r="F88" s="112"/>
      <c r="G88" s="104"/>
      <c r="H88" s="104"/>
      <c r="I88" s="104"/>
      <c r="J88" s="104"/>
      <c r="K88" s="104"/>
      <c r="L88" s="104"/>
      <c r="M88" s="104"/>
    </row>
    <row r="89" spans="1:13" ht="31.5" x14ac:dyDescent="0.25">
      <c r="A89" s="2" t="s">
        <v>242</v>
      </c>
      <c r="B89" s="64">
        <v>0</v>
      </c>
      <c r="C89" s="64">
        <v>0</v>
      </c>
      <c r="D89" s="104">
        <v>0</v>
      </c>
      <c r="E89" s="104">
        <v>0</v>
      </c>
      <c r="F89" s="112"/>
      <c r="G89" s="104"/>
      <c r="H89" s="104"/>
      <c r="I89" s="104"/>
      <c r="J89" s="104"/>
      <c r="K89" s="104"/>
      <c r="L89" s="104"/>
      <c r="M89" s="104"/>
    </row>
    <row r="90" spans="1:13" ht="31.5" x14ac:dyDescent="0.25">
      <c r="A90" s="2" t="s">
        <v>243</v>
      </c>
      <c r="B90" s="64">
        <v>12</v>
      </c>
      <c r="C90" s="64">
        <v>13</v>
      </c>
      <c r="D90" s="104">
        <v>12</v>
      </c>
      <c r="E90" s="104">
        <v>22</v>
      </c>
      <c r="F90" s="112"/>
      <c r="G90" s="104"/>
      <c r="H90" s="104"/>
      <c r="I90" s="104"/>
      <c r="J90" s="104"/>
      <c r="K90" s="104"/>
      <c r="L90" s="104"/>
      <c r="M90" s="104"/>
    </row>
    <row r="91" spans="1:13" ht="30" customHeight="1" x14ac:dyDescent="0.25">
      <c r="A91" s="2" t="s">
        <v>244</v>
      </c>
      <c r="B91" s="112">
        <f>B92+B93</f>
        <v>8</v>
      </c>
      <c r="C91" s="112">
        <f>C92+C93</f>
        <v>8</v>
      </c>
      <c r="D91" s="112">
        <f>D92+D93</f>
        <v>8</v>
      </c>
      <c r="E91" s="112">
        <v>9</v>
      </c>
      <c r="F91" s="112"/>
      <c r="G91" s="104"/>
      <c r="H91" s="104"/>
      <c r="I91" s="104"/>
      <c r="J91" s="104"/>
      <c r="K91" s="104"/>
      <c r="L91" s="104"/>
      <c r="M91" s="104"/>
    </row>
    <row r="92" spans="1:13" ht="20.25" customHeight="1" x14ac:dyDescent="0.25">
      <c r="A92" s="2" t="s">
        <v>245</v>
      </c>
      <c r="B92" s="64">
        <v>1</v>
      </c>
      <c r="C92" s="64">
        <v>1</v>
      </c>
      <c r="D92" s="104">
        <v>1</v>
      </c>
      <c r="E92" s="104">
        <v>1</v>
      </c>
      <c r="F92" s="112"/>
      <c r="G92" s="104"/>
      <c r="H92" s="104"/>
      <c r="I92" s="104"/>
      <c r="J92" s="104"/>
      <c r="K92" s="104"/>
      <c r="L92" s="104"/>
      <c r="M92" s="104"/>
    </row>
    <row r="93" spans="1:13" ht="20.25" customHeight="1" x14ac:dyDescent="0.25">
      <c r="A93" s="2" t="s">
        <v>246</v>
      </c>
      <c r="B93" s="64">
        <v>7</v>
      </c>
      <c r="C93" s="64">
        <v>7</v>
      </c>
      <c r="D93" s="104">
        <v>7</v>
      </c>
      <c r="E93" s="104">
        <v>8</v>
      </c>
      <c r="F93" s="112"/>
      <c r="G93" s="104"/>
      <c r="H93" s="104"/>
      <c r="I93" s="104"/>
      <c r="J93" s="104"/>
      <c r="K93" s="104"/>
      <c r="L93" s="104"/>
      <c r="M93" s="104"/>
    </row>
    <row r="94" spans="1:13" ht="31.5" x14ac:dyDescent="0.25">
      <c r="A94" s="2" t="s">
        <v>247</v>
      </c>
      <c r="B94" s="130"/>
      <c r="C94" s="130"/>
      <c r="D94" s="112">
        <f>D95+D96</f>
        <v>416</v>
      </c>
      <c r="E94" s="112">
        <v>426</v>
      </c>
      <c r="F94" s="112"/>
      <c r="G94" s="104"/>
      <c r="H94" s="104"/>
      <c r="I94" s="104"/>
      <c r="J94" s="104"/>
      <c r="K94" s="104"/>
      <c r="L94" s="104"/>
      <c r="M94" s="104"/>
    </row>
    <row r="95" spans="1:13" ht="31.5" x14ac:dyDescent="0.25">
      <c r="A95" s="2" t="s">
        <v>248</v>
      </c>
      <c r="B95" s="89"/>
      <c r="C95" s="89"/>
      <c r="D95" s="104">
        <v>72</v>
      </c>
      <c r="E95" s="104">
        <v>65</v>
      </c>
      <c r="F95" s="112"/>
      <c r="G95" s="104"/>
      <c r="H95" s="104"/>
      <c r="I95" s="104"/>
      <c r="J95" s="104"/>
      <c r="K95" s="104"/>
      <c r="L95" s="104"/>
      <c r="M95" s="104"/>
    </row>
    <row r="96" spans="1:13" ht="15.75" x14ac:dyDescent="0.25">
      <c r="A96" s="2" t="s">
        <v>249</v>
      </c>
      <c r="B96" s="89"/>
      <c r="C96" s="89"/>
      <c r="D96" s="104">
        <v>344</v>
      </c>
      <c r="E96" s="104">
        <v>361</v>
      </c>
      <c r="F96" s="112"/>
      <c r="G96" s="104"/>
      <c r="H96" s="104"/>
      <c r="I96" s="104"/>
      <c r="J96" s="104"/>
      <c r="K96" s="104"/>
      <c r="L96" s="104"/>
      <c r="M96" s="104"/>
    </row>
    <row r="97" spans="1:13" ht="31.5" x14ac:dyDescent="0.25">
      <c r="A97" s="2" t="s">
        <v>250</v>
      </c>
      <c r="B97" s="104">
        <f>SUM(B62,B65,B68,B72,B73,B76,B79,B82,B85,B88,B91,B94)</f>
        <v>2287</v>
      </c>
      <c r="C97" s="104">
        <f>SUM(C62,C65,C68,C72,C73,C76,C79,C82,C85,C88,C91,C94)</f>
        <v>2329</v>
      </c>
      <c r="D97" s="104">
        <f>SUM(D62,D65,D68,D72,D73,D76,D79,D82,D85,D88,D91,D94)</f>
        <v>2752</v>
      </c>
      <c r="E97" s="104">
        <v>2832</v>
      </c>
      <c r="F97" s="104"/>
      <c r="G97" s="104"/>
      <c r="H97" s="104"/>
      <c r="I97" s="104"/>
      <c r="J97" s="104"/>
      <c r="K97" s="104"/>
      <c r="L97" s="104"/>
      <c r="M97" s="104"/>
    </row>
    <row r="98" spans="1:13" ht="22.5" customHeight="1" x14ac:dyDescent="0.25">
      <c r="A98" s="2" t="s">
        <v>251</v>
      </c>
      <c r="B98" s="64">
        <v>342</v>
      </c>
      <c r="C98" s="64">
        <v>342</v>
      </c>
      <c r="D98" s="104">
        <v>342</v>
      </c>
      <c r="E98" s="104">
        <v>342</v>
      </c>
      <c r="F98" s="104"/>
      <c r="G98" s="104"/>
      <c r="H98" s="104"/>
      <c r="I98" s="104"/>
      <c r="J98" s="104"/>
      <c r="K98" s="104"/>
      <c r="L98" s="104"/>
      <c r="M98" s="104"/>
    </row>
    <row r="99" spans="1:13" x14ac:dyDescent="0.25">
      <c r="A99" s="248"/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</row>
    <row r="100" spans="1:13" ht="18.75" customHeight="1" x14ac:dyDescent="0.25">
      <c r="A100" s="258" t="s">
        <v>252</v>
      </c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</row>
    <row r="101" spans="1:13" ht="19.5" customHeight="1" x14ac:dyDescent="0.25">
      <c r="A101" s="54" t="s">
        <v>203</v>
      </c>
      <c r="B101" s="5" t="s">
        <v>4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</row>
    <row r="102" spans="1:13" ht="18.75" customHeight="1" x14ac:dyDescent="0.25">
      <c r="A102" s="51" t="s">
        <v>253</v>
      </c>
      <c r="B102" s="131">
        <f>B62/B98</f>
        <v>0.6871345029239766</v>
      </c>
      <c r="C102" s="131">
        <f>C62/C98</f>
        <v>0.71345029239766078</v>
      </c>
      <c r="D102" s="131">
        <f>D62/D98</f>
        <v>0.6900584795321637</v>
      </c>
      <c r="E102" s="131">
        <v>0.66666666666666663</v>
      </c>
      <c r="F102" s="131"/>
      <c r="G102" s="104"/>
      <c r="H102" s="104"/>
      <c r="I102" s="104"/>
      <c r="J102" s="104"/>
      <c r="K102" s="104"/>
      <c r="L102" s="104"/>
      <c r="M102" s="104"/>
    </row>
    <row r="103" spans="1:13" ht="21.75" customHeight="1" x14ac:dyDescent="0.25">
      <c r="A103" s="51" t="s">
        <v>254</v>
      </c>
      <c r="B103" s="64">
        <v>2.56</v>
      </c>
      <c r="C103" s="131">
        <f>+C65/C98</f>
        <v>2.0146198830409356</v>
      </c>
      <c r="D103" s="131">
        <f t="shared" ref="D103" si="0">+D65/D98</f>
        <v>1.8888888888888888</v>
      </c>
      <c r="E103" s="131">
        <v>1.8801169590643274</v>
      </c>
      <c r="F103" s="131"/>
      <c r="G103" s="104"/>
      <c r="H103" s="104"/>
      <c r="I103" s="104"/>
      <c r="J103" s="104"/>
      <c r="K103" s="104"/>
      <c r="L103" s="104"/>
      <c r="M103" s="104"/>
    </row>
    <row r="104" spans="1:13" ht="19.5" customHeight="1" x14ac:dyDescent="0.25">
      <c r="A104" s="51" t="s">
        <v>255</v>
      </c>
      <c r="B104" s="64">
        <v>6.26</v>
      </c>
      <c r="C104" s="131">
        <f>+C97/C98</f>
        <v>6.8099415204678362</v>
      </c>
      <c r="D104" s="131">
        <f t="shared" ref="D104" si="1">+D97/D98</f>
        <v>8.0467836257309937</v>
      </c>
      <c r="E104" s="131">
        <v>8.2807017543859658</v>
      </c>
      <c r="F104" s="131"/>
      <c r="G104" s="104"/>
      <c r="H104" s="104"/>
      <c r="I104" s="104"/>
      <c r="J104" s="104"/>
      <c r="K104" s="104"/>
      <c r="L104" s="104"/>
      <c r="M104" s="104"/>
    </row>
    <row r="105" spans="1:13" ht="21" customHeight="1" x14ac:dyDescent="0.25">
      <c r="A105" s="51" t="s">
        <v>256</v>
      </c>
      <c r="B105" s="72">
        <v>0.88</v>
      </c>
      <c r="C105" s="72">
        <f>+C72/C68</f>
        <v>0.87931034482758619</v>
      </c>
      <c r="D105" s="72">
        <f t="shared" ref="D105" si="2">+D72/D68</f>
        <v>0.88872180451127825</v>
      </c>
      <c r="E105" s="72">
        <v>0.99099099099099097</v>
      </c>
      <c r="F105" s="72"/>
      <c r="G105" s="104"/>
      <c r="H105" s="104"/>
      <c r="I105" s="104"/>
      <c r="J105" s="104"/>
      <c r="K105" s="104"/>
      <c r="L105" s="104"/>
      <c r="M105" s="104"/>
    </row>
    <row r="106" spans="1:13" ht="15.75" customHeight="1" x14ac:dyDescent="0.25">
      <c r="A106" s="248"/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</row>
    <row r="107" spans="1:13" ht="24" customHeight="1" x14ac:dyDescent="0.25">
      <c r="A107" s="258" t="s">
        <v>252</v>
      </c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</row>
    <row r="108" spans="1:13" ht="24" customHeight="1" x14ac:dyDescent="0.25">
      <c r="A108" s="54" t="s">
        <v>257</v>
      </c>
      <c r="B108" s="5" t="s">
        <v>4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10</v>
      </c>
      <c r="H108" s="5" t="s">
        <v>11</v>
      </c>
      <c r="I108" s="5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</row>
    <row r="109" spans="1:13" ht="18" customHeight="1" x14ac:dyDescent="0.25">
      <c r="A109" s="49" t="s">
        <v>258</v>
      </c>
      <c r="B109" s="113">
        <v>3.9E-2</v>
      </c>
      <c r="C109" s="114">
        <v>1.7000000000000001E-2</v>
      </c>
      <c r="D109" s="113">
        <v>4.0000000000000001E-3</v>
      </c>
      <c r="E109" s="113">
        <v>0.04</v>
      </c>
      <c r="F109" s="113"/>
      <c r="G109" s="105"/>
      <c r="H109" s="105"/>
      <c r="I109" s="105"/>
      <c r="J109" s="105"/>
      <c r="K109" s="105"/>
      <c r="L109" s="105"/>
      <c r="M109" s="105"/>
    </row>
    <row r="110" spans="1:13" ht="17.25" customHeight="1" x14ac:dyDescent="0.25">
      <c r="A110" s="49" t="s">
        <v>259</v>
      </c>
      <c r="B110" s="113">
        <v>3.3000000000000002E-2</v>
      </c>
      <c r="C110" s="114">
        <v>2.7E-2</v>
      </c>
      <c r="D110" s="113">
        <v>2.4E-2</v>
      </c>
      <c r="E110" s="113">
        <v>4.5999999999999999E-2</v>
      </c>
      <c r="F110" s="113"/>
      <c r="G110" s="105"/>
      <c r="H110" s="105"/>
      <c r="I110" s="105"/>
      <c r="J110" s="105"/>
      <c r="K110" s="105"/>
      <c r="L110" s="105"/>
      <c r="M110" s="105"/>
    </row>
    <row r="111" spans="1:13" ht="17.25" customHeight="1" x14ac:dyDescent="0.25">
      <c r="A111" s="49" t="s">
        <v>260</v>
      </c>
      <c r="B111" s="114">
        <v>0</v>
      </c>
      <c r="C111" s="114">
        <v>0</v>
      </c>
      <c r="D111" s="113">
        <v>0</v>
      </c>
      <c r="E111" s="113">
        <v>0</v>
      </c>
      <c r="F111" s="113"/>
      <c r="G111" s="105"/>
      <c r="H111" s="105"/>
      <c r="I111" s="105"/>
      <c r="J111" s="105"/>
      <c r="K111" s="105"/>
      <c r="L111" s="105"/>
      <c r="M111" s="105"/>
    </row>
    <row r="112" spans="1:13" ht="16.5" customHeight="1" x14ac:dyDescent="0.25">
      <c r="A112" s="49" t="s">
        <v>261</v>
      </c>
      <c r="B112" s="114">
        <v>0</v>
      </c>
      <c r="C112" s="114">
        <v>0</v>
      </c>
      <c r="D112" s="113">
        <v>0</v>
      </c>
      <c r="E112" s="113">
        <v>0</v>
      </c>
      <c r="F112" s="113"/>
      <c r="G112" s="105"/>
      <c r="H112" s="105"/>
      <c r="I112" s="105"/>
      <c r="J112" s="105"/>
      <c r="K112" s="105"/>
      <c r="L112" s="105"/>
      <c r="M112" s="105"/>
    </row>
    <row r="113" spans="1:25" ht="17.25" customHeight="1" x14ac:dyDescent="0.25">
      <c r="A113" s="49" t="s">
        <v>262</v>
      </c>
      <c r="B113" s="114">
        <v>0</v>
      </c>
      <c r="C113" s="114">
        <v>0</v>
      </c>
      <c r="D113" s="113">
        <v>0</v>
      </c>
      <c r="E113" s="113">
        <v>0</v>
      </c>
      <c r="F113" s="113"/>
      <c r="G113" s="105"/>
      <c r="H113" s="105"/>
      <c r="I113" s="105"/>
      <c r="J113" s="105"/>
      <c r="K113" s="105"/>
      <c r="L113" s="105"/>
      <c r="M113" s="105"/>
    </row>
    <row r="114" spans="1:25" ht="17.25" customHeight="1" x14ac:dyDescent="0.25">
      <c r="A114" s="49" t="s">
        <v>263</v>
      </c>
      <c r="B114" s="114">
        <v>0</v>
      </c>
      <c r="C114" s="114">
        <v>8.9999999999999993E-3</v>
      </c>
      <c r="D114" s="113">
        <v>1.7999999999999999E-2</v>
      </c>
      <c r="E114" s="113">
        <v>1.7999999999999999E-2</v>
      </c>
      <c r="F114" s="113"/>
      <c r="G114" s="105"/>
      <c r="H114" s="105"/>
      <c r="I114" s="105"/>
      <c r="J114" s="105"/>
      <c r="K114" s="105"/>
      <c r="L114" s="105"/>
      <c r="M114" s="105"/>
    </row>
    <row r="115" spans="1:25" ht="18" customHeight="1" x14ac:dyDescent="0.25">
      <c r="A115" s="49" t="s">
        <v>264</v>
      </c>
      <c r="B115" s="114">
        <v>0</v>
      </c>
      <c r="C115" s="114">
        <v>0</v>
      </c>
      <c r="D115" s="113">
        <v>0</v>
      </c>
      <c r="E115" s="113">
        <v>0</v>
      </c>
      <c r="F115" s="113"/>
      <c r="G115" s="105"/>
      <c r="H115" s="105"/>
      <c r="I115" s="105"/>
      <c r="J115" s="105"/>
      <c r="K115" s="105"/>
      <c r="L115" s="105"/>
      <c r="M115" s="105"/>
    </row>
    <row r="116" spans="1:25" ht="18.75" customHeight="1" x14ac:dyDescent="0.25">
      <c r="A116" s="49" t="s">
        <v>265</v>
      </c>
      <c r="B116" s="114">
        <v>0</v>
      </c>
      <c r="C116" s="114">
        <v>0</v>
      </c>
      <c r="D116" s="113">
        <v>0.111</v>
      </c>
      <c r="E116" s="113">
        <v>0</v>
      </c>
      <c r="F116" s="113"/>
      <c r="G116" s="105"/>
      <c r="H116" s="105"/>
      <c r="I116" s="105"/>
      <c r="J116" s="105"/>
      <c r="K116" s="105"/>
      <c r="L116" s="105"/>
      <c r="M116" s="105"/>
    </row>
    <row r="117" spans="1:25" ht="18" customHeight="1" x14ac:dyDescent="0.25">
      <c r="A117" s="49" t="s">
        <v>266</v>
      </c>
      <c r="B117" s="114">
        <v>0</v>
      </c>
      <c r="C117" s="114">
        <v>0.111</v>
      </c>
      <c r="D117" s="113">
        <v>0</v>
      </c>
      <c r="E117" s="113">
        <v>0.05</v>
      </c>
      <c r="F117" s="113"/>
      <c r="G117" s="105"/>
      <c r="H117" s="105"/>
      <c r="I117" s="105"/>
      <c r="J117" s="105"/>
      <c r="K117" s="105"/>
      <c r="L117" s="105"/>
      <c r="M117" s="105"/>
    </row>
    <row r="118" spans="1:25" ht="18.75" customHeight="1" x14ac:dyDescent="0.25">
      <c r="A118" s="49" t="s">
        <v>267</v>
      </c>
      <c r="B118" s="114">
        <v>0</v>
      </c>
      <c r="C118" s="114">
        <v>0</v>
      </c>
      <c r="D118" s="113">
        <v>7.0999999999999994E-2</v>
      </c>
      <c r="E118" s="113">
        <v>6.7000000000000004E-2</v>
      </c>
      <c r="F118" s="113"/>
      <c r="G118" s="105"/>
      <c r="H118" s="105"/>
      <c r="I118" s="105"/>
      <c r="J118" s="105"/>
      <c r="K118" s="105"/>
      <c r="L118" s="105"/>
      <c r="M118" s="105"/>
    </row>
    <row r="119" spans="1:25" ht="18" customHeight="1" x14ac:dyDescent="0.25">
      <c r="A119" s="49" t="s">
        <v>268</v>
      </c>
      <c r="B119" s="114">
        <v>0</v>
      </c>
      <c r="C119" s="114">
        <v>0</v>
      </c>
      <c r="D119" s="113">
        <v>8.3000000000000004E-2</v>
      </c>
      <c r="E119" s="113">
        <v>0.182</v>
      </c>
      <c r="F119" s="113"/>
      <c r="G119" s="105"/>
      <c r="H119" s="105"/>
      <c r="I119" s="105"/>
      <c r="J119" s="105"/>
      <c r="K119" s="105"/>
      <c r="L119" s="105"/>
      <c r="M119" s="105"/>
    </row>
    <row r="120" spans="1:25" ht="16.5" customHeight="1" x14ac:dyDescent="0.25">
      <c r="A120" s="49" t="s">
        <v>269</v>
      </c>
      <c r="B120" s="113">
        <v>3.7999999999999999E-2</v>
      </c>
      <c r="C120" s="114">
        <v>4.7E-2</v>
      </c>
      <c r="D120" s="113">
        <v>4.7E-2</v>
      </c>
      <c r="E120" s="113">
        <v>0.02</v>
      </c>
      <c r="F120" s="113"/>
      <c r="G120" s="105"/>
      <c r="H120" s="105"/>
      <c r="I120" s="105"/>
      <c r="J120" s="105"/>
      <c r="K120" s="105"/>
      <c r="L120" s="105"/>
      <c r="M120" s="105"/>
    </row>
    <row r="121" spans="1:25" ht="18" customHeight="1" x14ac:dyDescent="0.25">
      <c r="A121" s="49" t="s">
        <v>270</v>
      </c>
      <c r="B121" s="114">
        <v>3.1E-2</v>
      </c>
      <c r="C121" s="114">
        <v>0.03</v>
      </c>
      <c r="D121" s="113">
        <v>2.7E-2</v>
      </c>
      <c r="E121" s="113">
        <v>3.5999999999999997E-2</v>
      </c>
      <c r="F121" s="113"/>
      <c r="G121" s="105"/>
      <c r="H121" s="105"/>
      <c r="I121" s="105"/>
      <c r="J121" s="105"/>
      <c r="K121" s="105"/>
      <c r="L121" s="105"/>
      <c r="M121" s="105"/>
    </row>
    <row r="122" spans="1:25" x14ac:dyDescent="0.25">
      <c r="A122" s="259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</row>
    <row r="123" spans="1:25" ht="18" customHeight="1" x14ac:dyDescent="0.25">
      <c r="A123" s="237" t="s">
        <v>271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</row>
    <row r="124" spans="1:25" ht="18.75" customHeight="1" x14ac:dyDescent="0.25">
      <c r="A124" s="247" t="s">
        <v>272</v>
      </c>
      <c r="B124" s="245" t="s">
        <v>4</v>
      </c>
      <c r="C124" s="245"/>
      <c r="D124" s="245" t="s">
        <v>6</v>
      </c>
      <c r="E124" s="245"/>
      <c r="F124" s="245" t="s">
        <v>7</v>
      </c>
      <c r="G124" s="245"/>
      <c r="H124" s="245" t="s">
        <v>8</v>
      </c>
      <c r="I124" s="245"/>
      <c r="J124" s="245" t="s">
        <v>9</v>
      </c>
      <c r="K124" s="245"/>
      <c r="L124" s="245" t="s">
        <v>10</v>
      </c>
      <c r="M124" s="245"/>
      <c r="N124" s="245" t="s">
        <v>11</v>
      </c>
      <c r="O124" s="245"/>
      <c r="P124" s="245" t="s">
        <v>12</v>
      </c>
      <c r="Q124" s="245"/>
      <c r="R124" s="245" t="s">
        <v>13</v>
      </c>
      <c r="S124" s="245"/>
      <c r="T124" s="245" t="s">
        <v>14</v>
      </c>
      <c r="U124" s="245"/>
      <c r="V124" s="245" t="s">
        <v>15</v>
      </c>
      <c r="W124" s="245"/>
      <c r="X124" s="245" t="s">
        <v>16</v>
      </c>
      <c r="Y124" s="245"/>
    </row>
    <row r="125" spans="1:25" ht="18" customHeight="1" x14ac:dyDescent="0.25">
      <c r="A125" s="247"/>
      <c r="B125" s="245" t="s">
        <v>273</v>
      </c>
      <c r="C125" s="245" t="s">
        <v>274</v>
      </c>
      <c r="D125" s="245" t="s">
        <v>273</v>
      </c>
      <c r="E125" s="245" t="s">
        <v>274</v>
      </c>
      <c r="F125" s="245" t="s">
        <v>273</v>
      </c>
      <c r="G125" s="245" t="s">
        <v>274</v>
      </c>
      <c r="H125" s="245" t="s">
        <v>273</v>
      </c>
      <c r="I125" s="245" t="s">
        <v>274</v>
      </c>
      <c r="J125" s="245" t="s">
        <v>273</v>
      </c>
      <c r="K125" s="245" t="s">
        <v>274</v>
      </c>
      <c r="L125" s="245" t="s">
        <v>273</v>
      </c>
      <c r="M125" s="245" t="s">
        <v>274</v>
      </c>
      <c r="N125" s="245" t="s">
        <v>273</v>
      </c>
      <c r="O125" s="245" t="s">
        <v>274</v>
      </c>
      <c r="P125" s="245" t="s">
        <v>273</v>
      </c>
      <c r="Q125" s="245" t="s">
        <v>274</v>
      </c>
      <c r="R125" s="245" t="s">
        <v>273</v>
      </c>
      <c r="S125" s="245" t="s">
        <v>274</v>
      </c>
      <c r="T125" s="245" t="s">
        <v>273</v>
      </c>
      <c r="U125" s="245" t="s">
        <v>274</v>
      </c>
      <c r="V125" s="245" t="s">
        <v>273</v>
      </c>
      <c r="W125" s="245" t="s">
        <v>274</v>
      </c>
      <c r="X125" s="245" t="s">
        <v>273</v>
      </c>
      <c r="Y125" s="245" t="s">
        <v>274</v>
      </c>
    </row>
    <row r="126" spans="1:25" ht="21.75" customHeight="1" x14ac:dyDescent="0.25">
      <c r="A126" s="247"/>
      <c r="B126" s="45" t="s">
        <v>275</v>
      </c>
      <c r="C126" s="45" t="s">
        <v>274</v>
      </c>
      <c r="D126" s="45" t="s">
        <v>275</v>
      </c>
      <c r="E126" s="45" t="s">
        <v>274</v>
      </c>
      <c r="F126" s="45" t="s">
        <v>275</v>
      </c>
      <c r="G126" s="45" t="s">
        <v>274</v>
      </c>
      <c r="H126" s="45" t="s">
        <v>275</v>
      </c>
      <c r="I126" s="45" t="s">
        <v>274</v>
      </c>
      <c r="J126" s="45" t="s">
        <v>275</v>
      </c>
      <c r="K126" s="45" t="s">
        <v>274</v>
      </c>
      <c r="L126" s="45" t="s">
        <v>275</v>
      </c>
      <c r="M126" s="45" t="s">
        <v>274</v>
      </c>
      <c r="N126" s="45" t="s">
        <v>275</v>
      </c>
      <c r="O126" s="45" t="s">
        <v>274</v>
      </c>
      <c r="P126" s="45" t="s">
        <v>275</v>
      </c>
      <c r="Q126" s="45" t="s">
        <v>274</v>
      </c>
      <c r="R126" s="45" t="s">
        <v>275</v>
      </c>
      <c r="S126" s="45" t="s">
        <v>274</v>
      </c>
      <c r="T126" s="45" t="s">
        <v>275</v>
      </c>
      <c r="U126" s="45" t="s">
        <v>274</v>
      </c>
      <c r="V126" s="45" t="s">
        <v>275</v>
      </c>
      <c r="W126" s="45" t="s">
        <v>274</v>
      </c>
      <c r="X126" s="45" t="s">
        <v>275</v>
      </c>
      <c r="Y126" s="45" t="s">
        <v>274</v>
      </c>
    </row>
    <row r="127" spans="1:25" ht="19.5" customHeight="1" x14ac:dyDescent="0.25">
      <c r="A127" s="56" t="s">
        <v>258</v>
      </c>
      <c r="B127" s="73">
        <v>0.03</v>
      </c>
      <c r="C127" s="73">
        <v>0</v>
      </c>
      <c r="D127" s="71">
        <v>3.4000000000000002E-2</v>
      </c>
      <c r="E127" s="71">
        <v>0</v>
      </c>
      <c r="F127" s="105">
        <v>3.5000000000000003E-2</v>
      </c>
      <c r="G127" s="105">
        <v>0</v>
      </c>
      <c r="H127" s="113">
        <v>4.3999999999999997E-2</v>
      </c>
      <c r="I127" s="113">
        <v>0</v>
      </c>
      <c r="J127" s="113"/>
      <c r="K127" s="113"/>
      <c r="L127" s="105"/>
      <c r="M127" s="105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</row>
    <row r="128" spans="1:25" ht="18" customHeight="1" x14ac:dyDescent="0.25">
      <c r="A128" s="58" t="s">
        <v>259</v>
      </c>
      <c r="B128" s="74">
        <v>4.9000000000000002E-2</v>
      </c>
      <c r="C128" s="74">
        <v>8.2000000000000003E-2</v>
      </c>
      <c r="D128" s="71">
        <v>6.0999999999999999E-2</v>
      </c>
      <c r="E128" s="71">
        <v>0.19900000000000001</v>
      </c>
      <c r="F128" s="105">
        <v>6.5000000000000002E-2</v>
      </c>
      <c r="G128" s="105">
        <v>5.2999999999999999E-2</v>
      </c>
      <c r="H128" s="113">
        <v>8.5000000000000006E-2</v>
      </c>
      <c r="I128" s="113">
        <v>7.9399999999999998E-2</v>
      </c>
      <c r="J128" s="113"/>
      <c r="K128" s="113"/>
      <c r="L128" s="105"/>
      <c r="M128" s="105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</row>
    <row r="129" spans="1:25" ht="18" customHeight="1" x14ac:dyDescent="0.25">
      <c r="A129" s="56" t="s">
        <v>260</v>
      </c>
      <c r="B129" s="73">
        <v>0</v>
      </c>
      <c r="C129" s="74">
        <v>2.4E-2</v>
      </c>
      <c r="D129" s="71">
        <v>0</v>
      </c>
      <c r="E129" s="71">
        <v>2.8000000000000001E-2</v>
      </c>
      <c r="F129" s="105">
        <v>0</v>
      </c>
      <c r="G129" s="105">
        <v>0.03</v>
      </c>
      <c r="H129" s="113">
        <v>0</v>
      </c>
      <c r="I129" s="113">
        <v>1.12E-2</v>
      </c>
      <c r="J129" s="113"/>
      <c r="K129" s="113"/>
      <c r="L129" s="105"/>
      <c r="M129" s="105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</row>
    <row r="130" spans="1:25" ht="20.25" customHeight="1" x14ac:dyDescent="0.25">
      <c r="A130" s="56" t="s">
        <v>262</v>
      </c>
      <c r="B130" s="74">
        <v>1.4E-2</v>
      </c>
      <c r="C130" s="73">
        <v>0</v>
      </c>
      <c r="D130" s="71">
        <v>1.7000000000000001E-2</v>
      </c>
      <c r="E130" s="71">
        <v>0</v>
      </c>
      <c r="F130" s="105">
        <v>1.4999999999999999E-2</v>
      </c>
      <c r="G130" s="105">
        <v>0</v>
      </c>
      <c r="H130" s="113">
        <v>2.1000000000000001E-2</v>
      </c>
      <c r="I130" s="113">
        <v>0</v>
      </c>
      <c r="J130" s="113"/>
      <c r="K130" s="113"/>
      <c r="L130" s="105"/>
      <c r="M130" s="105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</row>
    <row r="131" spans="1:25" ht="18.75" customHeight="1" x14ac:dyDescent="0.25">
      <c r="A131" s="56" t="s">
        <v>263</v>
      </c>
      <c r="B131" s="74">
        <v>1.7999999999999999E-2</v>
      </c>
      <c r="C131" s="73">
        <v>0</v>
      </c>
      <c r="D131" s="71">
        <v>5.1999999999999998E-2</v>
      </c>
      <c r="E131" s="71">
        <v>0</v>
      </c>
      <c r="F131" s="105">
        <v>4.2999999999999997E-2</v>
      </c>
      <c r="G131" s="105">
        <v>0</v>
      </c>
      <c r="H131" s="113">
        <v>2.5999999999999999E-2</v>
      </c>
      <c r="I131" s="113">
        <v>0</v>
      </c>
      <c r="J131" s="113"/>
      <c r="K131" s="113"/>
      <c r="L131" s="105"/>
      <c r="M131" s="105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</row>
    <row r="132" spans="1:25" ht="18.75" customHeight="1" x14ac:dyDescent="0.25">
      <c r="A132" s="56" t="s">
        <v>265</v>
      </c>
      <c r="B132" s="74">
        <v>1.7999999999999999E-2</v>
      </c>
      <c r="C132" s="73">
        <v>0</v>
      </c>
      <c r="D132" s="71">
        <v>2.9000000000000001E-2</v>
      </c>
      <c r="E132" s="71">
        <v>0</v>
      </c>
      <c r="F132" s="105">
        <v>3.3000000000000002E-2</v>
      </c>
      <c r="G132" s="105">
        <v>0</v>
      </c>
      <c r="H132" s="113">
        <v>8.5999999999999993E-2</v>
      </c>
      <c r="I132" s="113">
        <v>0</v>
      </c>
      <c r="J132" s="113"/>
      <c r="K132" s="113"/>
      <c r="L132" s="105"/>
      <c r="M132" s="105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</row>
    <row r="133" spans="1:25" ht="18" customHeight="1" x14ac:dyDescent="0.25">
      <c r="A133" s="56" t="s">
        <v>266</v>
      </c>
      <c r="B133" s="74">
        <v>1.2999999999999999E-2</v>
      </c>
      <c r="C133" s="73">
        <v>0</v>
      </c>
      <c r="D133" s="71">
        <v>1.9E-2</v>
      </c>
      <c r="E133" s="71">
        <v>0</v>
      </c>
      <c r="F133" s="105">
        <v>2.1000000000000001E-2</v>
      </c>
      <c r="G133" s="105">
        <v>0</v>
      </c>
      <c r="H133" s="113">
        <v>0.01</v>
      </c>
      <c r="I133" s="113">
        <v>0</v>
      </c>
      <c r="J133" s="113"/>
      <c r="K133" s="113"/>
      <c r="L133" s="105"/>
      <c r="M133" s="105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</row>
    <row r="134" spans="1:25" ht="17.25" customHeight="1" x14ac:dyDescent="0.25">
      <c r="A134" s="56" t="s">
        <v>267</v>
      </c>
      <c r="B134" s="74">
        <v>8.9999999999999993E-3</v>
      </c>
      <c r="C134" s="73">
        <v>0</v>
      </c>
      <c r="D134" s="71">
        <v>2.4E-2</v>
      </c>
      <c r="E134" s="71">
        <v>0</v>
      </c>
      <c r="F134" s="105">
        <v>2.1999999999999999E-2</v>
      </c>
      <c r="G134" s="105">
        <v>0</v>
      </c>
      <c r="H134" s="113">
        <v>2.8000000000000001E-2</v>
      </c>
      <c r="I134" s="113">
        <v>0</v>
      </c>
      <c r="J134" s="113"/>
      <c r="K134" s="113"/>
      <c r="L134" s="105"/>
      <c r="M134" s="105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</row>
    <row r="135" spans="1:25" ht="18" customHeight="1" x14ac:dyDescent="0.25">
      <c r="A135" s="56" t="s">
        <v>268</v>
      </c>
      <c r="B135" s="74">
        <v>1.9E-2</v>
      </c>
      <c r="C135" s="73">
        <v>0</v>
      </c>
      <c r="D135" s="71">
        <v>1.7000000000000001E-2</v>
      </c>
      <c r="E135" s="71">
        <v>0</v>
      </c>
      <c r="F135" s="105">
        <v>1.6E-2</v>
      </c>
      <c r="G135" s="105">
        <v>0</v>
      </c>
      <c r="H135" s="113">
        <v>2.1999999999999999E-2</v>
      </c>
      <c r="I135" s="113">
        <v>0</v>
      </c>
      <c r="J135" s="113"/>
      <c r="K135" s="113"/>
      <c r="L135" s="105"/>
      <c r="M135" s="105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</row>
    <row r="136" spans="1:25" ht="17.25" customHeight="1" x14ac:dyDescent="0.25">
      <c r="A136" s="55" t="s">
        <v>269</v>
      </c>
      <c r="B136" s="75">
        <v>0.03</v>
      </c>
      <c r="C136" s="75">
        <v>6.7000000000000004E-2</v>
      </c>
      <c r="D136" s="71">
        <v>2.7E-2</v>
      </c>
      <c r="E136" s="71">
        <v>5.2999999999999999E-2</v>
      </c>
      <c r="F136" s="105">
        <v>2.8000000000000001E-2</v>
      </c>
      <c r="G136" s="105">
        <v>2.7E-2</v>
      </c>
      <c r="H136" s="113">
        <v>3.3000000000000002E-2</v>
      </c>
      <c r="I136" s="113">
        <v>1.3299999999999999E-2</v>
      </c>
      <c r="J136" s="113"/>
      <c r="K136" s="113"/>
      <c r="L136" s="105"/>
      <c r="M136" s="105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</row>
    <row r="137" spans="1:25" ht="19.5" customHeight="1" x14ac:dyDescent="0.25">
      <c r="A137" s="57" t="s">
        <v>276</v>
      </c>
      <c r="B137" s="76">
        <v>4.7699999999999999E-2</v>
      </c>
      <c r="C137" s="76">
        <v>4.2200000000000001E-2</v>
      </c>
      <c r="D137" s="71">
        <v>4.3400000000000001E-2</v>
      </c>
      <c r="E137" s="71">
        <v>7.9799999999999996E-2</v>
      </c>
      <c r="F137" s="105">
        <v>4.7500000000000001E-2</v>
      </c>
      <c r="G137" s="105">
        <v>2.24E-2</v>
      </c>
      <c r="H137" s="113">
        <v>5.6500000000000002E-2</v>
      </c>
      <c r="I137" s="113">
        <v>3.1E-2</v>
      </c>
      <c r="J137" s="113"/>
      <c r="K137" s="113"/>
      <c r="L137" s="105"/>
      <c r="M137" s="105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</row>
    <row r="138" spans="1:25" x14ac:dyDescent="0.25">
      <c r="A138" s="248"/>
      <c r="B138" s="248"/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</row>
    <row r="139" spans="1:25" ht="15.75" x14ac:dyDescent="0.25">
      <c r="A139" s="247" t="s">
        <v>277</v>
      </c>
      <c r="B139" s="247"/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</row>
    <row r="140" spans="1:25" ht="15.75" x14ac:dyDescent="0.25">
      <c r="A140" s="59" t="s">
        <v>278</v>
      </c>
      <c r="B140" s="5" t="s">
        <v>4</v>
      </c>
      <c r="C140" s="5" t="s">
        <v>6</v>
      </c>
      <c r="D140" s="5" t="s">
        <v>7</v>
      </c>
      <c r="E140" s="5" t="s">
        <v>8</v>
      </c>
      <c r="F140" s="5" t="s">
        <v>9</v>
      </c>
      <c r="G140" s="5" t="s">
        <v>10</v>
      </c>
      <c r="H140" s="5" t="s">
        <v>11</v>
      </c>
      <c r="I140" s="5" t="s">
        <v>12</v>
      </c>
      <c r="J140" s="5" t="s">
        <v>13</v>
      </c>
      <c r="K140" s="5" t="s">
        <v>14</v>
      </c>
      <c r="L140" s="5" t="s">
        <v>15</v>
      </c>
      <c r="M140" s="5" t="s">
        <v>16</v>
      </c>
    </row>
    <row r="141" spans="1:25" ht="15.75" x14ac:dyDescent="0.25">
      <c r="A141" s="111" t="s">
        <v>279</v>
      </c>
      <c r="B141" s="64">
        <v>78.69</v>
      </c>
      <c r="C141" s="64">
        <v>64.7</v>
      </c>
      <c r="D141" s="104">
        <v>35.229999999999997</v>
      </c>
      <c r="E141" s="161">
        <v>0.41</v>
      </c>
      <c r="F141" s="162"/>
      <c r="G141" s="104"/>
      <c r="H141" s="104"/>
      <c r="I141" s="104"/>
      <c r="J141" s="104"/>
      <c r="K141" s="104"/>
      <c r="L141" s="104"/>
      <c r="M141" s="104"/>
    </row>
    <row r="142" spans="1:25" ht="15.75" x14ac:dyDescent="0.25">
      <c r="A142" s="52" t="s">
        <v>280</v>
      </c>
      <c r="B142" s="64">
        <v>26.55</v>
      </c>
      <c r="C142" s="64">
        <v>37.79</v>
      </c>
      <c r="D142" s="104">
        <v>14.03</v>
      </c>
      <c r="E142" s="161">
        <v>0.31</v>
      </c>
      <c r="F142" s="162"/>
      <c r="G142" s="104"/>
      <c r="H142" s="104"/>
      <c r="I142" s="104"/>
      <c r="J142" s="104"/>
      <c r="K142" s="104"/>
      <c r="L142" s="104"/>
      <c r="M142" s="104"/>
    </row>
    <row r="143" spans="1:25" ht="15.75" x14ac:dyDescent="0.25">
      <c r="A143" s="50" t="s">
        <v>281</v>
      </c>
      <c r="B143" s="64">
        <v>52.13</v>
      </c>
      <c r="C143" s="64">
        <v>26.91</v>
      </c>
      <c r="D143" s="104">
        <v>21.2</v>
      </c>
      <c r="E143" s="161">
        <v>0.28999999999999998</v>
      </c>
      <c r="F143" s="161"/>
      <c r="G143" s="104"/>
      <c r="H143" s="104"/>
      <c r="I143" s="104"/>
      <c r="J143" s="104"/>
      <c r="K143" s="104"/>
      <c r="L143" s="104"/>
      <c r="M143" s="104"/>
    </row>
    <row r="144" spans="1:25" ht="15.75" x14ac:dyDescent="0.25">
      <c r="A144" s="111" t="s">
        <v>282</v>
      </c>
      <c r="B144" s="64">
        <v>29.12</v>
      </c>
      <c r="C144" s="64">
        <v>24.9</v>
      </c>
      <c r="D144" s="104">
        <v>47.67</v>
      </c>
      <c r="E144" s="161">
        <v>0.39</v>
      </c>
      <c r="F144" s="161"/>
      <c r="G144" s="104"/>
      <c r="H144" s="104"/>
      <c r="I144" s="104"/>
      <c r="J144" s="104"/>
      <c r="K144" s="104"/>
      <c r="L144" s="104"/>
      <c r="M144" s="104"/>
    </row>
    <row r="145" spans="1:25" ht="15.75" x14ac:dyDescent="0.25">
      <c r="A145" s="50" t="s">
        <v>280</v>
      </c>
      <c r="B145" s="64">
        <v>14.84</v>
      </c>
      <c r="C145" s="64">
        <v>13.41</v>
      </c>
      <c r="D145" s="104">
        <v>32.89</v>
      </c>
      <c r="E145" s="161">
        <v>0.33</v>
      </c>
      <c r="F145" s="161"/>
      <c r="G145" s="104"/>
      <c r="H145" s="104"/>
      <c r="I145" s="104"/>
      <c r="J145" s="104"/>
      <c r="K145" s="104"/>
      <c r="L145" s="104"/>
      <c r="M145" s="104"/>
    </row>
    <row r="146" spans="1:25" ht="15.75" x14ac:dyDescent="0.25">
      <c r="A146" s="52" t="s">
        <v>281</v>
      </c>
      <c r="B146" s="64">
        <v>14.28</v>
      </c>
      <c r="C146" s="64">
        <v>11.49</v>
      </c>
      <c r="D146" s="104">
        <v>14.77</v>
      </c>
      <c r="E146" s="161">
        <v>0.10453400503778337</v>
      </c>
      <c r="F146" s="161"/>
      <c r="G146" s="104"/>
      <c r="H146" s="104"/>
      <c r="I146" s="104"/>
      <c r="J146" s="104"/>
      <c r="K146" s="104"/>
      <c r="L146" s="104"/>
      <c r="M146" s="104"/>
    </row>
    <row r="147" spans="1:25" x14ac:dyDescent="0.25">
      <c r="A147" s="246"/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</row>
    <row r="148" spans="1:25" ht="18.75" customHeight="1" x14ac:dyDescent="0.25">
      <c r="A148" s="237" t="s">
        <v>277</v>
      </c>
      <c r="B148" s="238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</row>
    <row r="149" spans="1:25" ht="18" customHeight="1" x14ac:dyDescent="0.25">
      <c r="A149" s="45" t="s">
        <v>283</v>
      </c>
      <c r="B149" s="245" t="s">
        <v>4</v>
      </c>
      <c r="C149" s="245"/>
      <c r="D149" s="245" t="s">
        <v>6</v>
      </c>
      <c r="E149" s="245"/>
      <c r="F149" s="245" t="s">
        <v>7</v>
      </c>
      <c r="G149" s="245"/>
      <c r="H149" s="245" t="s">
        <v>8</v>
      </c>
      <c r="I149" s="245"/>
      <c r="J149" s="245" t="s">
        <v>9</v>
      </c>
      <c r="K149" s="245"/>
      <c r="L149" s="245" t="s">
        <v>10</v>
      </c>
      <c r="M149" s="245"/>
      <c r="N149" s="245" t="s">
        <v>11</v>
      </c>
      <c r="O149" s="245"/>
      <c r="P149" s="245" t="s">
        <v>12</v>
      </c>
      <c r="Q149" s="245"/>
      <c r="R149" s="245" t="s">
        <v>13</v>
      </c>
      <c r="S149" s="245"/>
      <c r="T149" s="245" t="s">
        <v>14</v>
      </c>
      <c r="U149" s="245"/>
      <c r="V149" s="245" t="s">
        <v>15</v>
      </c>
      <c r="W149" s="245"/>
      <c r="X149" s="245" t="s">
        <v>16</v>
      </c>
      <c r="Y149" s="245"/>
    </row>
    <row r="150" spans="1:25" ht="18.75" customHeight="1" x14ac:dyDescent="0.25">
      <c r="A150" s="46"/>
      <c r="B150" s="45" t="s">
        <v>284</v>
      </c>
      <c r="C150" s="45" t="s">
        <v>285</v>
      </c>
      <c r="D150" s="45" t="s">
        <v>284</v>
      </c>
      <c r="E150" s="45" t="s">
        <v>285</v>
      </c>
      <c r="F150" s="45" t="s">
        <v>284</v>
      </c>
      <c r="G150" s="45" t="s">
        <v>285</v>
      </c>
      <c r="H150" s="45" t="s">
        <v>284</v>
      </c>
      <c r="I150" s="45" t="s">
        <v>285</v>
      </c>
      <c r="J150" s="45" t="s">
        <v>284</v>
      </c>
      <c r="K150" s="45" t="s">
        <v>285</v>
      </c>
      <c r="L150" s="45" t="s">
        <v>284</v>
      </c>
      <c r="M150" s="45" t="s">
        <v>285</v>
      </c>
      <c r="N150" s="45" t="s">
        <v>284</v>
      </c>
      <c r="O150" s="45" t="s">
        <v>285</v>
      </c>
      <c r="P150" s="45" t="s">
        <v>284</v>
      </c>
      <c r="Q150" s="45" t="s">
        <v>285</v>
      </c>
      <c r="R150" s="45" t="s">
        <v>284</v>
      </c>
      <c r="S150" s="45" t="s">
        <v>285</v>
      </c>
      <c r="T150" s="45" t="s">
        <v>284</v>
      </c>
      <c r="U150" s="45" t="s">
        <v>285</v>
      </c>
      <c r="V150" s="45" t="s">
        <v>284</v>
      </c>
      <c r="W150" s="45" t="s">
        <v>285</v>
      </c>
      <c r="X150" s="45" t="s">
        <v>284</v>
      </c>
      <c r="Y150" s="45" t="s">
        <v>285</v>
      </c>
    </row>
    <row r="151" spans="1:25" ht="19.5" customHeight="1" x14ac:dyDescent="0.25">
      <c r="A151" s="45" t="s">
        <v>82</v>
      </c>
      <c r="B151" s="133">
        <v>0.19</v>
      </c>
      <c r="C151" s="134">
        <v>0.32</v>
      </c>
      <c r="D151" s="134">
        <v>0.21</v>
      </c>
      <c r="E151" s="134">
        <v>0.41</v>
      </c>
      <c r="F151" s="135">
        <v>0.13</v>
      </c>
      <c r="G151" s="135">
        <v>0.51</v>
      </c>
      <c r="H151" s="135">
        <v>0.1</v>
      </c>
      <c r="I151" s="135">
        <v>0.5</v>
      </c>
      <c r="J151" s="135"/>
      <c r="K151" s="135"/>
      <c r="L151" s="135"/>
      <c r="M151" s="105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</row>
    <row r="152" spans="1:25" ht="18.75" customHeight="1" x14ac:dyDescent="0.25">
      <c r="A152" s="45" t="s">
        <v>78</v>
      </c>
      <c r="B152" s="134">
        <v>0.82</v>
      </c>
      <c r="C152" s="134">
        <v>0.13</v>
      </c>
      <c r="D152" s="134">
        <v>0.76</v>
      </c>
      <c r="E152" s="134">
        <v>0.16</v>
      </c>
      <c r="F152" s="135" t="s">
        <v>23</v>
      </c>
      <c r="G152" s="135" t="s">
        <v>23</v>
      </c>
      <c r="H152" s="135" t="s">
        <v>23</v>
      </c>
      <c r="I152" s="135" t="s">
        <v>23</v>
      </c>
      <c r="J152" s="135"/>
      <c r="K152" s="135"/>
      <c r="L152" s="135"/>
      <c r="M152" s="105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</row>
    <row r="153" spans="1:25" ht="18.75" customHeight="1" x14ac:dyDescent="0.25">
      <c r="A153" s="45" t="s">
        <v>73</v>
      </c>
      <c r="B153" s="134">
        <v>0.15</v>
      </c>
      <c r="C153" s="134">
        <v>0.42</v>
      </c>
      <c r="D153" s="134">
        <v>0.14000000000000001</v>
      </c>
      <c r="E153" s="134">
        <v>0.44</v>
      </c>
      <c r="F153" s="135">
        <v>1</v>
      </c>
      <c r="G153" s="135" t="s">
        <v>23</v>
      </c>
      <c r="H153" s="135">
        <v>7.0000000000000007E-2</v>
      </c>
      <c r="I153" s="135">
        <v>0.55679999999999996</v>
      </c>
      <c r="J153" s="135"/>
      <c r="K153" s="135"/>
      <c r="L153" s="135"/>
      <c r="M153" s="105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</row>
    <row r="154" spans="1:25" ht="17.25" customHeight="1" x14ac:dyDescent="0.25">
      <c r="A154" s="45" t="s">
        <v>79</v>
      </c>
      <c r="B154" s="134">
        <v>0.85</v>
      </c>
      <c r="C154" s="134">
        <v>0.01</v>
      </c>
      <c r="D154" s="134">
        <v>0.44</v>
      </c>
      <c r="E154" s="134">
        <v>0.23</v>
      </c>
      <c r="F154" s="135" t="s">
        <v>23</v>
      </c>
      <c r="G154" s="135" t="s">
        <v>23</v>
      </c>
      <c r="H154" s="135" t="s">
        <v>23</v>
      </c>
      <c r="I154" s="135" t="s">
        <v>23</v>
      </c>
      <c r="J154" s="135"/>
      <c r="K154" s="135"/>
      <c r="L154" s="135"/>
      <c r="M154" s="105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</row>
    <row r="155" spans="1:25" ht="19.5" customHeight="1" x14ac:dyDescent="0.25">
      <c r="A155" s="45" t="s">
        <v>80</v>
      </c>
      <c r="B155" s="134">
        <v>1</v>
      </c>
      <c r="C155" s="134">
        <v>0</v>
      </c>
      <c r="D155" s="134">
        <v>1</v>
      </c>
      <c r="E155" s="134">
        <v>0</v>
      </c>
      <c r="F155" s="135" t="s">
        <v>23</v>
      </c>
      <c r="G155" s="135" t="s">
        <v>23</v>
      </c>
      <c r="H155" s="135" t="s">
        <v>23</v>
      </c>
      <c r="I155" s="135" t="s">
        <v>23</v>
      </c>
      <c r="J155" s="135"/>
      <c r="K155" s="135"/>
      <c r="L155" s="135"/>
      <c r="M155" s="105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</row>
    <row r="156" spans="1:25" ht="18" customHeight="1" x14ac:dyDescent="0.25">
      <c r="A156" s="45" t="s">
        <v>84</v>
      </c>
      <c r="B156" s="136" t="s">
        <v>23</v>
      </c>
      <c r="C156" s="136" t="s">
        <v>23</v>
      </c>
      <c r="D156" s="136" t="s">
        <v>23</v>
      </c>
      <c r="E156" s="136" t="s">
        <v>23</v>
      </c>
      <c r="F156" s="135" t="s">
        <v>23</v>
      </c>
      <c r="G156" s="135" t="s">
        <v>23</v>
      </c>
      <c r="H156" s="135" t="s">
        <v>23</v>
      </c>
      <c r="I156" s="135" t="s">
        <v>23</v>
      </c>
      <c r="J156" s="135"/>
      <c r="K156" s="135"/>
      <c r="L156" s="135"/>
      <c r="M156" s="105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</row>
    <row r="157" spans="1:25" ht="31.5" x14ac:dyDescent="0.25">
      <c r="A157" s="51" t="s">
        <v>286</v>
      </c>
      <c r="B157" s="134">
        <v>0.6</v>
      </c>
      <c r="C157" s="137">
        <v>5.7000000000000002E-2</v>
      </c>
      <c r="D157" s="134">
        <v>0.67</v>
      </c>
      <c r="E157" s="137">
        <v>9.4E-2</v>
      </c>
      <c r="F157" s="135">
        <v>0.3</v>
      </c>
      <c r="G157" s="135">
        <v>0.19</v>
      </c>
      <c r="H157" s="135">
        <v>0.33</v>
      </c>
      <c r="I157" s="135">
        <v>0.09</v>
      </c>
      <c r="J157" s="135"/>
      <c r="K157" s="135"/>
      <c r="L157" s="135"/>
      <c r="M157" s="105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</row>
    <row r="158" spans="1:25" ht="18" customHeight="1" x14ac:dyDescent="0.25">
      <c r="A158" s="51" t="s">
        <v>287</v>
      </c>
      <c r="B158" s="134">
        <v>0.18</v>
      </c>
      <c r="C158" s="134">
        <v>0.09</v>
      </c>
      <c r="D158" s="134">
        <v>0.17</v>
      </c>
      <c r="E158" s="134">
        <v>0.35</v>
      </c>
      <c r="F158" s="135">
        <v>0.23</v>
      </c>
      <c r="G158" s="135">
        <v>0.33</v>
      </c>
      <c r="H158" s="135">
        <v>7.0000000000000007E-2</v>
      </c>
      <c r="I158" s="135">
        <v>0.28000000000000003</v>
      </c>
      <c r="J158" s="135"/>
      <c r="K158" s="135"/>
      <c r="L158" s="135"/>
      <c r="M158" s="105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</row>
    <row r="159" spans="1:25" ht="18" customHeight="1" x14ac:dyDescent="0.25">
      <c r="A159" s="45" t="s">
        <v>288</v>
      </c>
      <c r="B159" s="134">
        <v>0.71</v>
      </c>
      <c r="C159" s="134">
        <v>0.13</v>
      </c>
      <c r="D159" s="134">
        <v>0.76</v>
      </c>
      <c r="E159" s="134">
        <v>7.0000000000000007E-2</v>
      </c>
      <c r="F159" s="135">
        <v>1</v>
      </c>
      <c r="G159" s="135">
        <v>0.08</v>
      </c>
      <c r="H159" s="135">
        <v>0.34</v>
      </c>
      <c r="I159" s="135">
        <v>0.09</v>
      </c>
      <c r="J159" s="135"/>
      <c r="K159" s="135"/>
      <c r="L159" s="135"/>
      <c r="M159" s="105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</row>
    <row r="160" spans="1:25" ht="17.25" customHeight="1" x14ac:dyDescent="0.25">
      <c r="A160" s="45" t="s">
        <v>270</v>
      </c>
      <c r="B160" s="134">
        <v>0.68</v>
      </c>
      <c r="C160" s="134">
        <v>0.05</v>
      </c>
      <c r="D160" s="134">
        <v>0.55000000000000004</v>
      </c>
      <c r="E160" s="134">
        <v>0.2</v>
      </c>
      <c r="F160" s="135">
        <v>0.17</v>
      </c>
      <c r="G160" s="135">
        <v>0.3</v>
      </c>
      <c r="H160" s="135">
        <v>0.1</v>
      </c>
      <c r="I160" s="135">
        <v>0.27</v>
      </c>
      <c r="J160" s="135"/>
      <c r="K160" s="135"/>
      <c r="L160" s="135"/>
      <c r="M160" s="105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</row>
    <row r="162" spans="2:9" ht="15.75" x14ac:dyDescent="0.25">
      <c r="B162" s="182"/>
      <c r="C162" s="182"/>
      <c r="D162" s="182"/>
      <c r="E162" s="182"/>
      <c r="F162" s="182"/>
      <c r="G162" s="182"/>
      <c r="H162" s="182"/>
      <c r="I162" s="182"/>
    </row>
    <row r="163" spans="2:9" ht="15.75" x14ac:dyDescent="0.25">
      <c r="B163" s="182"/>
      <c r="C163" s="182"/>
      <c r="D163" s="182"/>
      <c r="E163" s="182"/>
      <c r="F163" s="182"/>
      <c r="G163" s="182"/>
      <c r="H163" s="182"/>
      <c r="I163" s="183"/>
    </row>
    <row r="164" spans="2:9" ht="15.75" x14ac:dyDescent="0.25">
      <c r="B164" s="182"/>
      <c r="C164" s="182"/>
      <c r="D164" s="182"/>
      <c r="E164" s="182"/>
      <c r="F164" s="182"/>
      <c r="G164" s="182"/>
      <c r="H164" s="182"/>
      <c r="I164" s="182"/>
    </row>
    <row r="165" spans="2:9" ht="16.5" thickBot="1" x14ac:dyDescent="0.3">
      <c r="B165" s="182"/>
      <c r="C165" s="182"/>
      <c r="D165" s="184"/>
      <c r="E165" s="184"/>
      <c r="F165" s="184"/>
      <c r="G165" s="184"/>
      <c r="H165" s="184"/>
      <c r="I165" s="182"/>
    </row>
    <row r="166" spans="2:9" ht="15.75" x14ac:dyDescent="0.25">
      <c r="B166" s="211" t="s">
        <v>116</v>
      </c>
      <c r="C166" s="211"/>
      <c r="D166" s="211"/>
      <c r="E166" s="211"/>
      <c r="F166" s="211"/>
      <c r="G166" s="211"/>
      <c r="H166" s="211"/>
      <c r="I166" s="211"/>
    </row>
    <row r="167" spans="2:9" ht="15.75" x14ac:dyDescent="0.25">
      <c r="B167" s="211" t="s">
        <v>117</v>
      </c>
      <c r="C167" s="211"/>
      <c r="D167" s="211"/>
      <c r="E167" s="211"/>
      <c r="F167" s="211"/>
      <c r="G167" s="211"/>
      <c r="H167" s="211"/>
      <c r="I167" s="211"/>
    </row>
    <row r="168" spans="2:9" ht="15.75" x14ac:dyDescent="0.25">
      <c r="B168" s="211" t="s">
        <v>118</v>
      </c>
      <c r="C168" s="211"/>
      <c r="D168" s="211"/>
      <c r="E168" s="211"/>
      <c r="F168" s="211"/>
      <c r="G168" s="211"/>
      <c r="H168" s="211"/>
      <c r="I168" s="211"/>
    </row>
  </sheetData>
  <mergeCells count="62"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A139:M139"/>
    <mergeCell ref="A138:M138"/>
    <mergeCell ref="B149:C149"/>
    <mergeCell ref="D149:E149"/>
    <mergeCell ref="F149:G149"/>
    <mergeCell ref="H149:I149"/>
    <mergeCell ref="J149:K149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</mergeCells>
  <pageMargins left="0.511811024" right="0.511811024" top="0.78740157499999996" bottom="0.78740157499999996" header="0.31496062000000002" footer="0.31496062000000002"/>
  <pageSetup paperSize="9" scale="38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D5104-F540-4926-869F-E13A0FA45DC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7d07ea07-c772-45fb-8566-4c8976260eda"/>
    <ds:schemaRef ds:uri="http://schemas.microsoft.com/sharepoint/v3"/>
    <ds:schemaRef ds:uri="c89db878-fa80-4a05-9395-86cde86b9ce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0A7BA5-6035-4B74-A1E3-A98286B0C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Produção 2025</vt:lpstr>
      <vt:lpstr>Indicadores de Desempenho</vt:lpstr>
      <vt:lpstr>Indicadores de Efetividade</vt:lpstr>
      <vt:lpstr>'Indicadores de Desempenho'!Area_de_impressao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2026-03-04T13:47:35Z</cp:lastPrinted>
  <dcterms:created xsi:type="dcterms:W3CDTF">2025-01-24T12:50:00Z</dcterms:created>
  <dcterms:modified xsi:type="dcterms:W3CDTF">2026-03-04T13:48:17Z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