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beatriz.miranda\Downloads\"/>
    </mc:Choice>
  </mc:AlternateContent>
  <xr:revisionPtr revIDLastSave="0" documentId="8_{2CD4EE98-7DB7-4EC6-A2FE-712437E7EFC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gosto 2024" sheetId="1" r:id="rId1"/>
  </sheets>
  <definedNames>
    <definedName name="_xlnm.Print_Area" localSheetId="0">'Agosto 2024'!$A$1:$B$148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0" i="1" l="1"/>
  <c r="B71" i="1"/>
  <c r="B125" i="1"/>
  <c r="B120" i="1"/>
  <c r="B54" i="1"/>
  <c r="B63" i="1"/>
  <c r="B37" i="1" l="1"/>
  <c r="B22" i="1" l="1"/>
  <c r="B28" i="1"/>
  <c r="B110" i="1"/>
  <c r="B105" i="1" s="1"/>
  <c r="B74" i="1"/>
  <c r="B95" i="1"/>
  <c r="B116" i="1"/>
  <c r="B113" i="1" s="1"/>
  <c r="B73" i="1" l="1"/>
  <c r="B36" i="1"/>
  <c r="B119" i="1" l="1"/>
  <c r="B33" i="1" l="1"/>
  <c r="B43" i="1"/>
  <c r="B41" i="1" l="1"/>
  <c r="B39" i="1" s="1"/>
  <c r="B35" i="1" s="1"/>
  <c r="B51" i="1" l="1"/>
  <c r="B66" i="1" l="1"/>
  <c r="B68" i="1" s="1"/>
  <c r="B58" i="1" l="1"/>
  <c r="B56" i="1"/>
  <c r="B53" i="1" l="1"/>
  <c r="B60" i="1" l="1"/>
  <c r="B20" i="1" l="1"/>
  <c r="B136" i="1" l="1"/>
  <c r="B102" i="1" l="1"/>
  <c r="B97" i="1" s="1"/>
</calcChain>
</file>

<file path=xl/sharedStrings.xml><?xml version="1.0" encoding="utf-8"?>
<sst xmlns="http://schemas.openxmlformats.org/spreadsheetml/2006/main" count="125" uniqueCount="124">
  <si>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</si>
  <si>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</si>
  <si>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</si>
  <si>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</si>
  <si>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</si>
  <si>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</si>
  <si>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</si>
  <si>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</si>
  <si>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</si>
  <si>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</si>
  <si>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</si>
  <si>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</si>
  <si>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</si>
  <si>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11/2024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</si>
  <si>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</si>
  <si>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</si>
  <si>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</si>
  <si>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</si>
  <si>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</si>
  <si>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</si>
  <si>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</si>
  <si>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7222-2 INVESTIMENTO</t>
  </si>
  <si>
    <t>1.2.5 CEF AG. 0012 C/C 7223-0 RESCISÓRIO</t>
  </si>
  <si>
    <t xml:space="preserve">1.3 Aplicações financeiras  </t>
  </si>
  <si>
    <t>1.3.1 CEF AG. 0012 C/C 577620282-1 APL CUSTEIO</t>
  </si>
  <si>
    <t>1.3.2 CEF AG. 0012 C/C 7223-0 FUNDO RESCISÓRIO</t>
  </si>
  <si>
    <t>1.3.3 CEF AG. 0012 C/C 7222-2 INVESTIMENTO</t>
  </si>
  <si>
    <t>1.3.4 BRADESCO AG. 2372 C/C 39068-2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</si>
  <si>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</si>
  <si>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</si>
  <si>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</si>
  <si>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</si>
  <si>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</si>
  <si>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</si>
  <si>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2.2.1 Repasse - CEF AG. 0012 C/C 7222-2</t>
  </si>
  <si>
    <t>2.3 Repasse -  C/C - RESCISÓRIO</t>
  </si>
  <si>
    <t>2.3.1 CEF AG. 0012 C/C 7223-0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</si>
  <si>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</si>
  <si>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</si>
  <si>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</si>
  <si>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 xml:space="preserve">2.4.3 Rendimento sobre Aplicação Financeiras - CEF AG. 0012  C/C 7222-2 - INVESTIMENTO 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</si>
  <si>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</si>
  <si>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</si>
  <si>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</si>
  <si>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</si>
  <si>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</si>
  <si>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</si>
  <si>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</si>
  <si>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</si>
  <si>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</si>
  <si>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 xml:space="preserve">3.2.1 Resgate Aplicação - CEF AG. 0012  C/C 7222-2 -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</si>
  <si>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</si>
  <si>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</si>
  <si>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</si>
  <si>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</si>
  <si>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</si>
  <si>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</si>
  <si>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</si>
  <si>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4.2.1 Aplicação Financeira - CEF AG. 0012 C/C 7222-2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</si>
  <si>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</si>
  <si>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</si>
  <si>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</si>
  <si>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</si>
  <si>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</si>
  <si>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</si>
  <si>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</si>
  <si>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</si>
  <si>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</si>
  <si>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</si>
  <si>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</si>
  <si>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</si>
  <si>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</si>
  <si>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</si>
  <si>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</si>
  <si>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</si>
  <si>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</si>
  <si>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</si>
  <si>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</si>
  <si>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</si>
  <si>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</si>
  <si>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</si>
  <si>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</si>
  <si>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5.1.29 Custas Processuais</t>
  </si>
  <si>
    <t xml:space="preserve">5.1.18 Reembolso de Despesas (-) </t>
  </si>
  <si>
    <t xml:space="preserve">5.1.19 Reembolso de Rateio (-) 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</si>
  <si>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</si>
  <si>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</si>
  <si>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</si>
  <si>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</si>
  <si>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</si>
  <si>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</si>
  <si>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</si>
  <si>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</si>
  <si>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</si>
  <si>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</si>
  <si>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</si>
  <si>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</si>
  <si>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</si>
  <si>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</si>
  <si>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</si>
  <si>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</si>
  <si>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</si>
  <si>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>9.SALDO BANCÁRIO FINAL EM 30/11/2024</t>
  </si>
  <si>
    <t xml:space="preserve">9.2 Banco conta movimento </t>
  </si>
  <si>
    <t>9.2.1 CEF AG. 0012 C/C 577620282-1 CUSTEIO</t>
  </si>
  <si>
    <t xml:space="preserve">9.2.2 CEF  CEF AG. 0012 C/C 7222-2 INVESTIMENTO 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</si>
  <si>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</si>
  <si>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</si>
  <si>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</si>
  <si>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</si>
  <si>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>9.3.2 CEF AG. 0012 C/C 7223-0 - RESCISÓRIO</t>
  </si>
  <si>
    <t>9.3.3 CEF AG. 0012 C/C 7222-2 INVESTIMENTO</t>
  </si>
  <si>
    <t xml:space="preserve">9.3.4 SAFRA AG. 0115 C/C 256485-1 APLICAÇÃO </t>
  </si>
  <si>
    <t xml:space="preserve">SALDO BANCÁRIO FINAL : 9= (1+2)-(4.2.3+5+6.2+6.3+6.4)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</si>
  <si>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</si>
  <si>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</si>
  <si>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</si>
  <si>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</si>
  <si>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</si>
  <si>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</si>
  <si>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</si>
  <si>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</si>
  <si>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>Goiânia, 05 de dezembro de 2024.</t>
  </si>
  <si>
    <t xml:space="preserve">Assinatura do Contador: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</si>
</sst>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18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8" borderId="9" xfId="1" applyNumberFormat="1" applyFont="1" applyFill="1" applyBorder="1" applyAlignment="1" applyProtection="1">
      <alignment vertical="center"/>
    </xf>
    <xf numFmtId="4" fontId="0" fillId="0" borderId="0" xfId="0" applyNumberFormat="1"/>
    <xf numFmtId="44" fontId="0" fillId="2" borderId="10" xfId="0" applyNumberFormat="1" applyFill="1" applyBorder="1"/>
    <xf numFmtId="0" fontId="3" fillId="2" borderId="11" xfId="0" applyFont="1" applyFill="1" applyBorder="1" applyAlignment="1">
      <alignment vertical="center"/>
    </xf>
    <xf numFmtId="44" fontId="3" fillId="13" borderId="12" xfId="0" applyNumberFormat="1" applyFont="1" applyFill="1" applyBorder="1" applyAlignment="1">
      <alignment horizontal="right"/>
    </xf>
    <xf numFmtId="44" fontId="0" fillId="3" borderId="3" xfId="1" applyNumberFormat="1" applyFont="1" applyFill="1" applyBorder="1" applyAlignment="1" applyProtection="1">
      <alignment vertical="center"/>
    </xf>
    <xf numFmtId="0" fontId="0" fillId="13" borderId="13" xfId="0" applyFill="1" applyBorder="1"/>
    <xf numFmtId="44" fontId="0" fillId="13" borderId="14" xfId="0" applyNumberFormat="1" applyFill="1" applyBorder="1" applyAlignment="1">
      <alignment horizontal="center"/>
    </xf>
    <xf numFmtId="0" fontId="3" fillId="5" borderId="12" xfId="0" applyFont="1" applyFill="1" applyBorder="1" applyAlignment="1">
      <alignment vertical="center"/>
    </xf>
    <xf numFmtId="44" fontId="3" fillId="5" borderId="12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0" fontId="12" fillId="0" borderId="0" xfId="0" applyFont="1"/>
    <xf numFmtId="4" fontId="0" fillId="7" borderId="12" xfId="0" applyNumberFormat="1" applyFill="1" applyBorder="1" applyAlignment="1">
      <alignment vertical="center" shrinkToFit="1"/>
    </xf>
    <xf numFmtId="44" fontId="0" fillId="0" borderId="1" xfId="2" applyFont="1" applyFill="1" applyBorder="1" applyAlignment="1" applyProtection="1">
      <alignment vertical="center"/>
    </xf>
    <xf numFmtId="44" fontId="0" fillId="0" borderId="1" xfId="2" applyFont="1" applyFill="1" applyBorder="1"/>
    <xf numFmtId="44" fontId="0" fillId="0" borderId="12" xfId="2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49"/>
  <sheetViews>
    <sheetView showGridLines="0" tabSelected="1" topLeftCell="A93" zoomScale="85" zoomScaleNormal="85" zoomScaleSheetLayoutView="100" zoomScalePageLayoutView="70" workbookViewId="0">
      <selection activeCell="C113" sqref="C113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5" customFormat="1" ht="69.75" customHeight="1" x14ac:dyDescent="0.25">
      <c r="A1" s="106"/>
      <c r="B1" s="106"/>
    </row>
    <row r="2" spans="1:3" s="35" customFormat="1" ht="15" customHeight="1" x14ac:dyDescent="0.25">
      <c r="A2" s="111" t="s">
        <v>0</v>
      </c>
      <c r="B2" s="112"/>
    </row>
    <row r="3" spans="1:3" s="35" customFormat="1" ht="15" customHeight="1" x14ac:dyDescent="0.25">
      <c r="A3" s="113"/>
      <c r="B3" s="114"/>
    </row>
    <row r="4" spans="1:3" s="35" customFormat="1" ht="15" customHeight="1" x14ac:dyDescent="0.25">
      <c r="A4" s="115"/>
      <c r="B4" s="116"/>
    </row>
    <row r="5" spans="1:3" ht="23.25" customHeight="1" x14ac:dyDescent="0.25">
      <c r="A5" s="107" t="s">
        <v>1</v>
      </c>
      <c r="B5" s="107"/>
      <c r="C5" s="59"/>
    </row>
    <row r="6" spans="1:3" ht="23.25" customHeight="1" x14ac:dyDescent="0.25">
      <c r="A6" s="107"/>
      <c r="B6" s="107"/>
      <c r="C6" s="59"/>
    </row>
    <row r="7" spans="1:3" x14ac:dyDescent="0.25">
      <c r="A7" s="109" t="s">
        <v>2</v>
      </c>
      <c r="B7" s="109"/>
      <c r="C7" s="60"/>
    </row>
    <row r="8" spans="1:3" x14ac:dyDescent="0.25">
      <c r="A8" s="43" t="s">
        <v>3</v>
      </c>
      <c r="B8" s="37"/>
      <c r="C8" s="60"/>
    </row>
    <row r="9" spans="1:3" x14ac:dyDescent="0.25">
      <c r="A9" s="110" t="s">
        <v>4</v>
      </c>
      <c r="B9" s="110"/>
    </row>
    <row r="10" spans="1:3" x14ac:dyDescent="0.25">
      <c r="A10" s="33" t="s">
        <v>5</v>
      </c>
      <c r="B10" s="37"/>
      <c r="C10" s="60"/>
    </row>
    <row r="11" spans="1:3" x14ac:dyDescent="0.25">
      <c r="A11" s="110" t="s">
        <v>6</v>
      </c>
      <c r="B11" s="110"/>
      <c r="C11" s="60"/>
    </row>
    <row r="12" spans="1:3" x14ac:dyDescent="0.25">
      <c r="A12" s="36" t="s">
        <v>7</v>
      </c>
      <c r="B12" s="37"/>
      <c r="C12" s="60"/>
    </row>
    <row r="13" spans="1:3" x14ac:dyDescent="0.25">
      <c r="A13" s="36" t="s">
        <v>8</v>
      </c>
      <c r="B13" s="34"/>
      <c r="C13" s="60"/>
    </row>
    <row r="14" spans="1:3" x14ac:dyDescent="0.25">
      <c r="A14" s="36" t="s">
        <v>9</v>
      </c>
      <c r="B14" s="34"/>
      <c r="C14" s="60"/>
    </row>
    <row r="15" spans="1:3" s="62" customFormat="1" x14ac:dyDescent="0.25">
      <c r="A15" s="33" t="s">
        <v>10</v>
      </c>
      <c r="B15" s="84">
        <v>21322433.059999999</v>
      </c>
      <c r="C15" s="61"/>
    </row>
    <row r="16" spans="1:3" s="62" customFormat="1" x14ac:dyDescent="0.25">
      <c r="A16" s="33" t="s">
        <v>11</v>
      </c>
      <c r="B16" s="34">
        <v>0</v>
      </c>
      <c r="C16" s="61"/>
    </row>
    <row r="17" spans="1:3" s="62" customFormat="1" x14ac:dyDescent="0.25">
      <c r="A17" s="33"/>
      <c r="B17" s="34"/>
      <c r="C17" s="61"/>
    </row>
    <row r="18" spans="1:3" s="62" customFormat="1" ht="26.25" x14ac:dyDescent="0.25">
      <c r="A18" s="117" t="s">
        <v>12</v>
      </c>
      <c r="B18" s="117"/>
      <c r="C18" s="61"/>
    </row>
    <row r="19" spans="1:3" ht="14.25" customHeight="1" x14ac:dyDescent="0.25">
      <c r="A19" s="14" t="s">
        <v>13</v>
      </c>
      <c r="B19" s="15" t="s">
        <v>14</v>
      </c>
    </row>
    <row r="20" spans="1:3" x14ac:dyDescent="0.25">
      <c r="A20" s="12" t="s">
        <v>15</v>
      </c>
      <c r="B20" s="13">
        <f>B21+B22+B28</f>
        <v>33566384.200000003</v>
      </c>
    </row>
    <row r="21" spans="1:3" x14ac:dyDescent="0.25">
      <c r="A21" s="38" t="s">
        <v>16</v>
      </c>
      <c r="B21" s="39">
        <v>0</v>
      </c>
    </row>
    <row r="22" spans="1:3" x14ac:dyDescent="0.25">
      <c r="A22" s="38" t="s">
        <v>17</v>
      </c>
      <c r="B22" s="39">
        <f>SUM(B23:B27)</f>
        <v>487987.45</v>
      </c>
    </row>
    <row r="23" spans="1:3" x14ac:dyDescent="0.25">
      <c r="A23" s="41" t="s">
        <v>18</v>
      </c>
      <c r="B23" s="16">
        <v>477.88</v>
      </c>
    </row>
    <row r="24" spans="1:3" x14ac:dyDescent="0.25">
      <c r="A24" s="41" t="s">
        <v>19</v>
      </c>
      <c r="B24" s="16">
        <v>453107.15</v>
      </c>
    </row>
    <row r="25" spans="1:3" x14ac:dyDescent="0.25">
      <c r="A25" s="41" t="s">
        <v>20</v>
      </c>
      <c r="B25" s="16">
        <v>0</v>
      </c>
    </row>
    <row r="26" spans="1:3" x14ac:dyDescent="0.25">
      <c r="A26" s="41" t="s">
        <v>21</v>
      </c>
      <c r="B26" s="16">
        <v>502.48</v>
      </c>
    </row>
    <row r="27" spans="1:3" x14ac:dyDescent="0.25">
      <c r="A27" s="41" t="s">
        <v>22</v>
      </c>
      <c r="B27" s="16">
        <v>33899.94</v>
      </c>
    </row>
    <row r="28" spans="1:3" x14ac:dyDescent="0.25">
      <c r="A28" s="38" t="s">
        <v>23</v>
      </c>
      <c r="B28" s="39">
        <f>SUM(B29:B31)</f>
        <v>33078396.75</v>
      </c>
    </row>
    <row r="29" spans="1:3" x14ac:dyDescent="0.25">
      <c r="A29" s="40" t="s">
        <v>24</v>
      </c>
      <c r="B29" s="16">
        <v>26138200.5</v>
      </c>
    </row>
    <row r="30" spans="1:3" x14ac:dyDescent="0.25">
      <c r="A30" s="40" t="s">
        <v>25</v>
      </c>
      <c r="B30" s="89">
        <v>0</v>
      </c>
      <c r="C30" s="57"/>
    </row>
    <row r="31" spans="1:3" x14ac:dyDescent="0.25">
      <c r="A31" s="40" t="s">
        <v>26</v>
      </c>
      <c r="B31" s="16">
        <v>6940196.25</v>
      </c>
      <c r="C31" s="57"/>
    </row>
    <row r="32" spans="1:3" x14ac:dyDescent="0.25">
      <c r="A32" s="40" t="s">
        <v>27</v>
      </c>
      <c r="B32" s="16">
        <v>0</v>
      </c>
      <c r="C32" s="57"/>
    </row>
    <row r="33" spans="1:3" x14ac:dyDescent="0.25">
      <c r="A33" s="2" t="s">
        <v>28</v>
      </c>
      <c r="B33" s="18">
        <f>(B21+B22+B28)</f>
        <v>33566384.200000003</v>
      </c>
    </row>
    <row r="34" spans="1:3" x14ac:dyDescent="0.25">
      <c r="A34" s="41"/>
      <c r="B34" s="17"/>
    </row>
    <row r="35" spans="1:3" x14ac:dyDescent="0.25">
      <c r="A35" s="1" t="s">
        <v>29</v>
      </c>
      <c r="B35" s="27">
        <f>B36+B39+B41+B43+B47+B49+B50</f>
        <v>41651853.43</v>
      </c>
      <c r="C35" s="57"/>
    </row>
    <row r="36" spans="1:3" x14ac:dyDescent="0.25">
      <c r="A36" s="42" t="s">
        <v>30</v>
      </c>
      <c r="B36" s="20">
        <f>SUM(B37:B38)</f>
        <v>21290821.459999997</v>
      </c>
    </row>
    <row r="37" spans="1:3" x14ac:dyDescent="0.25">
      <c r="A37" s="41" t="s">
        <v>31</v>
      </c>
      <c r="B37" s="44">
        <f>21022433.06+198928.15</f>
        <v>21221361.209999997</v>
      </c>
    </row>
    <row r="38" spans="1:3" x14ac:dyDescent="0.25">
      <c r="A38" s="41" t="s">
        <v>32</v>
      </c>
      <c r="B38" s="44">
        <v>69460.25</v>
      </c>
    </row>
    <row r="39" spans="1:3" ht="13.5" customHeight="1" x14ac:dyDescent="0.25">
      <c r="A39" s="42" t="s">
        <v>33</v>
      </c>
      <c r="B39" s="20">
        <f>SUM(B40:B40)</f>
        <v>14402538.060000001</v>
      </c>
      <c r="C39" s="57"/>
    </row>
    <row r="40" spans="1:3" x14ac:dyDescent="0.25">
      <c r="A40" s="41" t="s">
        <v>34</v>
      </c>
      <c r="B40" s="44">
        <v>14402538.060000001</v>
      </c>
    </row>
    <row r="41" spans="1:3" x14ac:dyDescent="0.25">
      <c r="A41" s="42" t="s">
        <v>35</v>
      </c>
      <c r="B41" s="20">
        <f>B42</f>
        <v>317405.75</v>
      </c>
    </row>
    <row r="42" spans="1:3" s="86" customFormat="1" x14ac:dyDescent="0.25">
      <c r="A42" s="41" t="s">
        <v>36</v>
      </c>
      <c r="B42" s="44">
        <v>317405.75</v>
      </c>
    </row>
    <row r="43" spans="1:3" x14ac:dyDescent="0.25">
      <c r="A43" s="42" t="s">
        <v>37</v>
      </c>
      <c r="B43" s="85">
        <f>SUM(B44,B46,B45)</f>
        <v>343040.66</v>
      </c>
    </row>
    <row r="44" spans="1:3" x14ac:dyDescent="0.25">
      <c r="A44" s="43" t="s">
        <v>38</v>
      </c>
      <c r="B44" s="44">
        <v>16.760000000000002</v>
      </c>
    </row>
    <row r="45" spans="1:3" x14ac:dyDescent="0.25">
      <c r="A45" s="43" t="s">
        <v>39</v>
      </c>
      <c r="B45" s="44">
        <v>256230.5</v>
      </c>
    </row>
    <row r="46" spans="1:3" x14ac:dyDescent="0.25">
      <c r="A46" s="43" t="s">
        <v>40</v>
      </c>
      <c r="B46" s="44">
        <v>86793.4</v>
      </c>
    </row>
    <row r="47" spans="1:3" x14ac:dyDescent="0.25">
      <c r="A47" s="5" t="s">
        <v>41</v>
      </c>
      <c r="B47" s="26">
        <v>4834450.9800000004</v>
      </c>
    </row>
    <row r="48" spans="1:3" x14ac:dyDescent="0.25">
      <c r="A48" s="5" t="s">
        <v>42</v>
      </c>
      <c r="B48" s="20">
        <v>0</v>
      </c>
    </row>
    <row r="49" spans="1:3" x14ac:dyDescent="0.25">
      <c r="A49" s="5" t="s">
        <v>43</v>
      </c>
      <c r="B49" s="26">
        <v>51607.95</v>
      </c>
    </row>
    <row r="50" spans="1:3" x14ac:dyDescent="0.25">
      <c r="A50" s="5" t="s">
        <v>44</v>
      </c>
      <c r="B50" s="20">
        <v>411988.57</v>
      </c>
    </row>
    <row r="51" spans="1:3" x14ac:dyDescent="0.25">
      <c r="A51" s="3" t="s">
        <v>45</v>
      </c>
      <c r="B51" s="19">
        <f>SUM(B36+B39+B41+B43+B47+B48+B49+B50)</f>
        <v>41651853.43</v>
      </c>
    </row>
    <row r="52" spans="1:3" x14ac:dyDescent="0.25">
      <c r="A52" s="3"/>
      <c r="B52" s="19"/>
    </row>
    <row r="53" spans="1:3" x14ac:dyDescent="0.25">
      <c r="A53" s="4" t="s">
        <v>46</v>
      </c>
      <c r="B53" s="45">
        <f>SUM(B54+B56)</f>
        <v>25136000</v>
      </c>
    </row>
    <row r="54" spans="1:3" x14ac:dyDescent="0.25">
      <c r="A54" s="11" t="s">
        <v>47</v>
      </c>
      <c r="B54" s="46">
        <f>SUM(B55:B55)</f>
        <v>25066000</v>
      </c>
    </row>
    <row r="55" spans="1:3" x14ac:dyDescent="0.25">
      <c r="A55" s="47" t="s">
        <v>48</v>
      </c>
      <c r="B55" s="54">
        <v>25066000</v>
      </c>
    </row>
    <row r="56" spans="1:3" x14ac:dyDescent="0.25">
      <c r="A56" s="42" t="s">
        <v>49</v>
      </c>
      <c r="B56" s="18">
        <f>SUM(B57)</f>
        <v>70000</v>
      </c>
    </row>
    <row r="57" spans="1:3" x14ac:dyDescent="0.25">
      <c r="A57" s="47" t="s">
        <v>50</v>
      </c>
      <c r="B57" s="54">
        <v>70000</v>
      </c>
    </row>
    <row r="58" spans="1:3" x14ac:dyDescent="0.25">
      <c r="A58" s="3" t="s">
        <v>51</v>
      </c>
      <c r="B58" s="20">
        <f>B54+B57</f>
        <v>25136000</v>
      </c>
    </row>
    <row r="59" spans="1:3" x14ac:dyDescent="0.25">
      <c r="A59" s="3"/>
      <c r="B59" s="19"/>
    </row>
    <row r="60" spans="1:3" x14ac:dyDescent="0.25">
      <c r="A60" s="48" t="s">
        <v>52</v>
      </c>
      <c r="B60" s="21">
        <f>(B51+B58)</f>
        <v>66787853.43</v>
      </c>
    </row>
    <row r="61" spans="1:3" x14ac:dyDescent="0.25">
      <c r="A61" s="49"/>
      <c r="B61" s="28"/>
    </row>
    <row r="62" spans="1:3" x14ac:dyDescent="0.25">
      <c r="A62" s="6" t="s">
        <v>53</v>
      </c>
      <c r="B62" s="29"/>
    </row>
    <row r="63" spans="1:3" x14ac:dyDescent="0.25">
      <c r="A63" s="10" t="s">
        <v>54</v>
      </c>
      <c r="B63" s="50">
        <f>B64+B65</f>
        <v>26138217.260000002</v>
      </c>
    </row>
    <row r="64" spans="1:3" x14ac:dyDescent="0.25">
      <c r="A64" s="43" t="s">
        <v>55</v>
      </c>
      <c r="B64" s="22">
        <v>16.760000000000002</v>
      </c>
      <c r="C64" s="57"/>
    </row>
    <row r="65" spans="1:4" x14ac:dyDescent="0.25">
      <c r="A65" s="43" t="s">
        <v>56</v>
      </c>
      <c r="B65" s="83">
        <v>26138200.5</v>
      </c>
      <c r="C65" s="57"/>
    </row>
    <row r="66" spans="1:4" x14ac:dyDescent="0.25">
      <c r="A66" s="5" t="s">
        <v>57</v>
      </c>
      <c r="B66" s="24">
        <f>B67</f>
        <v>6940196.25</v>
      </c>
    </row>
    <row r="67" spans="1:4" x14ac:dyDescent="0.25">
      <c r="A67" s="43" t="s">
        <v>58</v>
      </c>
      <c r="B67" s="82">
        <v>6940196.25</v>
      </c>
    </row>
    <row r="68" spans="1:4" x14ac:dyDescent="0.25">
      <c r="A68" s="11" t="s">
        <v>59</v>
      </c>
      <c r="B68" s="23">
        <f>B63+B66</f>
        <v>33078413.510000002</v>
      </c>
      <c r="C68" s="57"/>
    </row>
    <row r="69" spans="1:4" x14ac:dyDescent="0.25">
      <c r="A69" s="51" t="s">
        <v>60</v>
      </c>
      <c r="B69" s="25">
        <v>39276268.880000003</v>
      </c>
    </row>
    <row r="70" spans="1:4" x14ac:dyDescent="0.25">
      <c r="A70" s="51" t="s">
        <v>61</v>
      </c>
      <c r="B70" s="25">
        <v>25136000</v>
      </c>
    </row>
    <row r="71" spans="1:4" x14ac:dyDescent="0.25">
      <c r="A71" s="3" t="s">
        <v>62</v>
      </c>
      <c r="B71" s="19">
        <f>B69-B70</f>
        <v>14140268.880000003</v>
      </c>
    </row>
    <row r="72" spans="1:4" x14ac:dyDescent="0.25">
      <c r="A72" s="3"/>
      <c r="B72" s="19"/>
    </row>
    <row r="73" spans="1:4" x14ac:dyDescent="0.25">
      <c r="A73" s="4" t="s">
        <v>63</v>
      </c>
      <c r="B73" s="87">
        <f>B74+B105</f>
        <v>25963461.91</v>
      </c>
    </row>
    <row r="74" spans="1:4" ht="15.75" customHeight="1" x14ac:dyDescent="0.25">
      <c r="A74" s="4" t="s">
        <v>64</v>
      </c>
      <c r="B74" s="30">
        <f>SUM(B75:B94)</f>
        <v>25963461.91</v>
      </c>
    </row>
    <row r="75" spans="1:4" ht="15.75" customHeight="1" x14ac:dyDescent="0.25">
      <c r="A75" s="64" t="s">
        <v>65</v>
      </c>
      <c r="B75" s="44">
        <v>8452792.3000000007</v>
      </c>
    </row>
    <row r="76" spans="1:4" ht="15.75" customHeight="1" x14ac:dyDescent="0.25">
      <c r="A76" s="65" t="s">
        <v>66</v>
      </c>
      <c r="B76" s="44">
        <v>12105188.539999999</v>
      </c>
      <c r="D76" s="57"/>
    </row>
    <row r="77" spans="1:4" x14ac:dyDescent="0.25">
      <c r="A77" s="65" t="s">
        <v>67</v>
      </c>
      <c r="B77" s="44">
        <v>3201457.81</v>
      </c>
    </row>
    <row r="78" spans="1:4" x14ac:dyDescent="0.25">
      <c r="A78" s="64" t="s">
        <v>68</v>
      </c>
      <c r="B78" s="44">
        <v>880622.31</v>
      </c>
    </row>
    <row r="79" spans="1:4" x14ac:dyDescent="0.25">
      <c r="A79" s="64" t="s">
        <v>69</v>
      </c>
      <c r="B79" s="44">
        <v>0</v>
      </c>
    </row>
    <row r="80" spans="1:4" x14ac:dyDescent="0.25">
      <c r="A80" s="64" t="s">
        <v>70</v>
      </c>
      <c r="B80" s="44">
        <v>0</v>
      </c>
    </row>
    <row r="81" spans="1:2" s="52" customFormat="1" x14ac:dyDescent="0.25">
      <c r="A81" s="66" t="s">
        <v>71</v>
      </c>
      <c r="B81" s="44">
        <v>731234.2</v>
      </c>
    </row>
    <row r="82" spans="1:2" s="52" customFormat="1" x14ac:dyDescent="0.25">
      <c r="A82" s="66" t="s">
        <v>72</v>
      </c>
      <c r="B82" s="44">
        <v>17883.77</v>
      </c>
    </row>
    <row r="83" spans="1:2" x14ac:dyDescent="0.25">
      <c r="A83" s="66" t="s">
        <v>73</v>
      </c>
      <c r="B83" s="44">
        <v>19195.36</v>
      </c>
    </row>
    <row r="84" spans="1:2" x14ac:dyDescent="0.25">
      <c r="A84" s="66" t="s">
        <v>74</v>
      </c>
      <c r="B84" s="44">
        <v>0</v>
      </c>
    </row>
    <row r="85" spans="1:2" x14ac:dyDescent="0.25">
      <c r="A85" s="66" t="s">
        <v>75</v>
      </c>
      <c r="B85" s="44">
        <v>147202.17000000001</v>
      </c>
    </row>
    <row r="86" spans="1:2" x14ac:dyDescent="0.25">
      <c r="A86" s="66" t="s">
        <v>76</v>
      </c>
      <c r="B86" s="44">
        <v>43788.35</v>
      </c>
    </row>
    <row r="87" spans="1:2" x14ac:dyDescent="0.25">
      <c r="A87" s="66" t="s">
        <v>77</v>
      </c>
      <c r="B87" s="44">
        <v>508.32</v>
      </c>
    </row>
    <row r="88" spans="1:2" x14ac:dyDescent="0.25">
      <c r="A88" s="66" t="s">
        <v>78</v>
      </c>
      <c r="B88" s="44">
        <v>0</v>
      </c>
    </row>
    <row r="89" spans="1:2" x14ac:dyDescent="0.25">
      <c r="A89" s="66" t="s">
        <v>79</v>
      </c>
      <c r="B89" s="44">
        <v>28393.69</v>
      </c>
    </row>
    <row r="90" spans="1:2" x14ac:dyDescent="0.25">
      <c r="A90" s="66" t="s">
        <v>80</v>
      </c>
      <c r="B90" s="44">
        <v>29502.19</v>
      </c>
    </row>
    <row r="91" spans="1:2" x14ac:dyDescent="0.25">
      <c r="A91" s="66" t="s">
        <v>81</v>
      </c>
      <c r="B91" s="44">
        <v>79.95</v>
      </c>
    </row>
    <row r="92" spans="1:2" x14ac:dyDescent="0.25">
      <c r="A92" s="66" t="s">
        <v>82</v>
      </c>
      <c r="B92" s="44">
        <v>0</v>
      </c>
    </row>
    <row r="93" spans="1:2" x14ac:dyDescent="0.25">
      <c r="A93" s="66" t="s">
        <v>83</v>
      </c>
      <c r="B93" s="44">
        <v>0</v>
      </c>
    </row>
    <row r="94" spans="1:2" x14ac:dyDescent="0.25">
      <c r="A94" s="66" t="s">
        <v>84</v>
      </c>
      <c r="B94" s="44">
        <v>305612.95</v>
      </c>
    </row>
    <row r="95" spans="1:2" x14ac:dyDescent="0.25">
      <c r="A95" s="67" t="s">
        <v>85</v>
      </c>
      <c r="B95" s="68">
        <f>SUM(B75:B94)</f>
        <v>25963461.91</v>
      </c>
    </row>
    <row r="96" spans="1:2" hidden="1" x14ac:dyDescent="0.25">
      <c r="A96" s="3"/>
      <c r="B96" s="19"/>
    </row>
    <row r="97" spans="1:2" x14ac:dyDescent="0.25">
      <c r="A97" s="9" t="s">
        <v>86</v>
      </c>
      <c r="B97" s="31">
        <f>B102</f>
        <v>39276268.880000003</v>
      </c>
    </row>
    <row r="98" spans="1:2" s="8" customFormat="1" x14ac:dyDescent="0.25">
      <c r="A98" s="53" t="s">
        <v>87</v>
      </c>
      <c r="B98" s="54">
        <v>39276268.880000003</v>
      </c>
    </row>
    <row r="99" spans="1:2" s="8" customFormat="1" x14ac:dyDescent="0.25">
      <c r="A99" s="69" t="s">
        <v>88</v>
      </c>
      <c r="B99" s="70">
        <v>0</v>
      </c>
    </row>
    <row r="100" spans="1:2" s="8" customFormat="1" x14ac:dyDescent="0.25">
      <c r="A100" s="69" t="s">
        <v>89</v>
      </c>
      <c r="B100" s="71">
        <v>0</v>
      </c>
    </row>
    <row r="101" spans="1:2" s="8" customFormat="1" x14ac:dyDescent="0.25">
      <c r="A101" s="55" t="s">
        <v>90</v>
      </c>
      <c r="B101" s="71">
        <v>0</v>
      </c>
    </row>
    <row r="102" spans="1:2" s="8" customFormat="1" x14ac:dyDescent="0.25">
      <c r="A102" s="72" t="s">
        <v>91</v>
      </c>
      <c r="B102" s="73">
        <f t="shared" ref="B102" si="0">B98+B99+B100+B101</f>
        <v>39276268.880000003</v>
      </c>
    </row>
    <row r="103" spans="1:2" hidden="1" x14ac:dyDescent="0.25">
      <c r="A103" s="72"/>
      <c r="B103" s="74"/>
    </row>
    <row r="104" spans="1:2" hidden="1" x14ac:dyDescent="0.25">
      <c r="A104" s="5"/>
      <c r="B104" s="56"/>
    </row>
    <row r="105" spans="1:2" x14ac:dyDescent="0.25">
      <c r="A105" s="4" t="s">
        <v>92</v>
      </c>
      <c r="B105" s="30">
        <f>B110</f>
        <v>0</v>
      </c>
    </row>
    <row r="106" spans="1:2" x14ac:dyDescent="0.25">
      <c r="A106" s="64" t="s">
        <v>93</v>
      </c>
      <c r="B106" s="54">
        <v>0</v>
      </c>
    </row>
    <row r="107" spans="1:2" x14ac:dyDescent="0.25">
      <c r="A107" s="64" t="s">
        <v>94</v>
      </c>
      <c r="B107" s="54">
        <v>0</v>
      </c>
    </row>
    <row r="108" spans="1:2" x14ac:dyDescent="0.25">
      <c r="A108" s="66" t="s">
        <v>95</v>
      </c>
      <c r="B108" s="75">
        <v>0</v>
      </c>
    </row>
    <row r="109" spans="1:2" x14ac:dyDescent="0.25">
      <c r="A109" s="66" t="s">
        <v>96</v>
      </c>
      <c r="B109" s="75">
        <v>0</v>
      </c>
    </row>
    <row r="110" spans="1:2" x14ac:dyDescent="0.25">
      <c r="A110" s="72" t="s">
        <v>97</v>
      </c>
      <c r="B110" s="76">
        <f>B106+B107+B108+B109</f>
        <v>0</v>
      </c>
    </row>
    <row r="111" spans="1:2" ht="14.25" hidden="1" customHeight="1" x14ac:dyDescent="0.25">
      <c r="A111" s="72"/>
      <c r="B111" s="76"/>
    </row>
    <row r="112" spans="1:2" hidden="1" x14ac:dyDescent="0.25">
      <c r="A112" s="72"/>
      <c r="B112" s="71"/>
    </row>
    <row r="113" spans="1:4" x14ac:dyDescent="0.25">
      <c r="A113" s="6" t="s">
        <v>98</v>
      </c>
      <c r="B113" s="88">
        <f>B116</f>
        <v>0</v>
      </c>
    </row>
    <row r="114" spans="1:4" x14ac:dyDescent="0.25">
      <c r="A114" s="64" t="s">
        <v>99</v>
      </c>
      <c r="B114" s="71">
        <v>0</v>
      </c>
    </row>
    <row r="115" spans="1:4" x14ac:dyDescent="0.25">
      <c r="A115" s="64" t="s">
        <v>100</v>
      </c>
      <c r="B115" s="77">
        <v>0</v>
      </c>
    </row>
    <row r="116" spans="1:4" x14ac:dyDescent="0.25">
      <c r="A116" s="78" t="s">
        <v>101</v>
      </c>
      <c r="B116" s="93">
        <f>B114+B115</f>
        <v>0</v>
      </c>
    </row>
    <row r="117" spans="1:4" s="52" customFormat="1" x14ac:dyDescent="0.25">
      <c r="A117" s="92"/>
      <c r="B117" s="91"/>
    </row>
    <row r="118" spans="1:4" x14ac:dyDescent="0.25">
      <c r="A118" s="1" t="s">
        <v>102</v>
      </c>
      <c r="B118" s="94"/>
    </row>
    <row r="119" spans="1:4" x14ac:dyDescent="0.25">
      <c r="A119" s="40" t="s">
        <v>102</v>
      </c>
      <c r="B119" s="16">
        <f>B120+B125</f>
        <v>49254775.719999999</v>
      </c>
      <c r="C119" s="101"/>
    </row>
    <row r="120" spans="1:4" x14ac:dyDescent="0.25">
      <c r="A120" s="79" t="s">
        <v>103</v>
      </c>
      <c r="B120" s="58">
        <f>SUM(B121:B124)</f>
        <v>1341780.5</v>
      </c>
    </row>
    <row r="121" spans="1:4" x14ac:dyDescent="0.25">
      <c r="A121" s="40" t="s">
        <v>104</v>
      </c>
      <c r="B121" s="17">
        <v>168763.49</v>
      </c>
      <c r="D121" s="90"/>
    </row>
    <row r="122" spans="1:4" x14ac:dyDescent="0.25">
      <c r="A122" s="40" t="s">
        <v>105</v>
      </c>
      <c r="B122" s="17">
        <v>1035040.54</v>
      </c>
      <c r="D122" s="57"/>
    </row>
    <row r="123" spans="1:4" x14ac:dyDescent="0.25">
      <c r="A123" s="40" t="s">
        <v>106</v>
      </c>
      <c r="B123" s="103">
        <v>57793.85</v>
      </c>
      <c r="C123" s="57"/>
    </row>
    <row r="124" spans="1:4" x14ac:dyDescent="0.25">
      <c r="A124" s="40" t="s">
        <v>107</v>
      </c>
      <c r="B124" s="103">
        <v>80182.62</v>
      </c>
      <c r="C124" s="57"/>
    </row>
    <row r="125" spans="1:4" x14ac:dyDescent="0.25">
      <c r="A125" s="79" t="s">
        <v>108</v>
      </c>
      <c r="B125" s="58">
        <f>SUM(B126:B129)</f>
        <v>47912995.219999999</v>
      </c>
      <c r="C125" s="57"/>
    </row>
    <row r="126" spans="1:4" x14ac:dyDescent="0.25">
      <c r="A126" s="40" t="s">
        <v>109</v>
      </c>
      <c r="B126" s="104">
        <v>24374338.760000002</v>
      </c>
      <c r="C126" s="57"/>
    </row>
    <row r="127" spans="1:4" x14ac:dyDescent="0.25">
      <c r="A127" s="40" t="s">
        <v>110</v>
      </c>
      <c r="B127" s="103">
        <v>351305.69</v>
      </c>
      <c r="C127" s="57"/>
    </row>
    <row r="128" spans="1:4" x14ac:dyDescent="0.25">
      <c r="A128" s="40" t="s">
        <v>111</v>
      </c>
      <c r="B128" s="103">
        <v>20394989.649999999</v>
      </c>
    </row>
    <row r="129" spans="1:2" x14ac:dyDescent="0.25">
      <c r="A129" s="102" t="s">
        <v>112</v>
      </c>
      <c r="B129" s="105">
        <v>2792361.12</v>
      </c>
    </row>
    <row r="130" spans="1:2" x14ac:dyDescent="0.25">
      <c r="A130" s="97" t="s">
        <v>113</v>
      </c>
      <c r="B130" s="98">
        <f>(B33+B51)-(B95+B99+B100+B101+B116)</f>
        <v>49254775.719999999</v>
      </c>
    </row>
    <row r="131" spans="1:2" x14ac:dyDescent="0.25">
      <c r="A131" s="95" t="s">
        <v>114</v>
      </c>
      <c r="B131" s="96"/>
    </row>
    <row r="132" spans="1:2" x14ac:dyDescent="0.25">
      <c r="A132" s="99" t="s">
        <v>115</v>
      </c>
      <c r="B132" s="100"/>
    </row>
    <row r="133" spans="1:2" hidden="1" x14ac:dyDescent="0.25">
      <c r="A133" s="81" t="s">
        <v>116</v>
      </c>
      <c r="B133" s="80">
        <v>0</v>
      </c>
    </row>
    <row r="134" spans="1:2" hidden="1" x14ac:dyDescent="0.25">
      <c r="A134" s="81" t="s">
        <v>117</v>
      </c>
      <c r="B134" s="80">
        <v>0</v>
      </c>
    </row>
    <row r="135" spans="1:2" hidden="1" x14ac:dyDescent="0.25">
      <c r="A135" s="81" t="s">
        <v>118</v>
      </c>
      <c r="B135" s="80">
        <v>0</v>
      </c>
    </row>
    <row r="136" spans="1:2" x14ac:dyDescent="0.25">
      <c r="A136" s="7" t="s">
        <v>119</v>
      </c>
      <c r="B136" s="32">
        <f t="shared" ref="B136" si="1">B133+B134+B135</f>
        <v>0</v>
      </c>
    </row>
    <row r="137" spans="1:2" x14ac:dyDescent="0.25">
      <c r="A137" s="108" t="s">
        <v>120</v>
      </c>
    </row>
    <row r="138" spans="1:2" x14ac:dyDescent="0.25">
      <c r="A138" s="108"/>
    </row>
    <row r="139" spans="1:2" x14ac:dyDescent="0.25">
      <c r="A139" s="108"/>
    </row>
    <row r="140" spans="1:2" x14ac:dyDescent="0.25">
      <c r="A140" s="8" t="s">
        <v>121</v>
      </c>
    </row>
    <row r="142" spans="1:2" x14ac:dyDescent="0.25">
      <c r="B142" s="63" t="s">
        <v>122</v>
      </c>
    </row>
    <row r="144" spans="1:2" x14ac:dyDescent="0.25">
      <c r="A144" s="63" t="s">
        <v>123</v>
      </c>
    </row>
    <row r="149" spans="1:1" x14ac:dyDescent="0.25">
      <c r="A149" s="8"/>
    </row>
  </sheetData>
  <dataConsolidate/>
  <mergeCells count="8">
    <mergeCell ref="A1:B1"/>
    <mergeCell ref="A5:B6"/>
    <mergeCell ref="A137:A139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2024</vt:lpstr>
      <vt:lpstr>'Agosto 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Beatriz Maria de Oliveria Miranda</cp:lastModifiedBy>
  <cp:revision>1</cp:revision>
  <dcterms:created xsi:type="dcterms:W3CDTF">2021-09-23T15:15:02Z</dcterms:created>
  <dcterms:modified xsi:type="dcterms:W3CDTF">2024-12-05T13:31:13Z</dcterms:modified>
  <cp:category/>
  <cp:contentStatus/>
</cp:coreProperties>
</file>