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sbibae-my.sharepoint.com/personal/arianna_xavier_einstein_br/Documents/Transparência/"/>
    </mc:Choice>
  </mc:AlternateContent>
  <xr:revisionPtr revIDLastSave="0" documentId="8_{273D85B0-9C49-4288-8103-E54F3EFB1114}" xr6:coauthVersionLast="47" xr6:coauthVersionMax="47" xr10:uidLastSave="{00000000-0000-0000-0000-000000000000}"/>
  <bookViews>
    <workbookView xWindow="-24120" yWindow="-4095" windowWidth="24240" windowHeight="13140" tabRatio="500" xr2:uid="{00000000-000D-0000-FFFF-FFFF00000000}"/>
  </bookViews>
  <sheets>
    <sheet name="Agosto- 2025" sheetId="1" r:id="rId1"/>
  </sheets>
  <definedNames>
    <definedName name="_xlnm.Print_Area" localSheetId="0">'Agosto- 2025'!$A$1:$B$147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35" i="1"/>
  <c r="B76" i="1"/>
  <c r="B117" i="1"/>
  <c r="B77" i="1"/>
  <c r="B78" i="1"/>
  <c r="B112" i="1"/>
  <c r="B118" i="1"/>
  <c r="B124" i="1"/>
  <c r="B67" i="1"/>
  <c r="B73" i="1" s="1"/>
  <c r="B36" i="1"/>
  <c r="B41" i="1"/>
  <c r="B116" i="1"/>
  <c r="B113" i="1" s="1"/>
  <c r="B28" i="1"/>
  <c r="B22" i="1"/>
  <c r="B66" i="1" l="1"/>
  <c r="B20" i="1"/>
  <c r="B34" i="1"/>
  <c r="B43" i="1"/>
  <c r="B56" i="1" l="1"/>
  <c r="B129" i="1" s="1"/>
  <c r="B107" i="1"/>
  <c r="B62" i="1"/>
  <c r="B58" i="1" l="1"/>
  <c r="B64" i="1" l="1"/>
  <c r="B57" i="1"/>
  <c r="B65" i="1" l="1"/>
  <c r="B106" i="1" l="1"/>
  <c r="B101" i="1" s="1"/>
  <c r="B100" i="1"/>
</calcChain>
</file>

<file path=xl/sharedStrings.xml><?xml version="1.0" encoding="utf-8"?>
<sst xmlns="http://schemas.openxmlformats.org/spreadsheetml/2006/main" count="136" uniqueCount="136">
  <si>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</si>
  <si>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</si>
  <si>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</si>
  <si>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</si>
  <si>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</si>
  <si>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</si>
  <si>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</si>
  <si>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</si>
  <si>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- 1º Termo Aditivo do Termo de Colaboração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</si>
  <si>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</si>
  <si>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</si>
  <si>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</si>
  <si>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</si>
  <si>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08/2025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</si>
  <si>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</si>
  <si>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</si>
  <si>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</si>
  <si>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</si>
  <si>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</si>
  <si>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</si>
  <si>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</si>
  <si>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580134407-8 INVESTIMENTO</t>
  </si>
  <si>
    <t>1.2.5 CEF AG. 0012 C/C 580134418-3 RESCISÓRIO</t>
  </si>
  <si>
    <t xml:space="preserve">1.3 Aplicações financeiras  </t>
  </si>
  <si>
    <t>1.3.1 CEF AG. 0012 C/C 577620282-1 APL CUSTEIO</t>
  </si>
  <si>
    <t xml:space="preserve">1.3.2 SAFRA AG. 0115 C/C 256485-1 APLICAÇÃO </t>
  </si>
  <si>
    <t>1.3.3 CEF AG. 0012 C/C 580134418-3 FUNDO RESCISÓRIO</t>
  </si>
  <si>
    <t>1.3.4 CEF AG. 0012 C/C 580134407-8 INVESTIMENTO</t>
  </si>
  <si>
    <t>1.3.5 BRADESCO AG. 2372 C/C 39068-2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</si>
  <si>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</si>
  <si>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</si>
  <si>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</si>
  <si>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</si>
  <si>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</si>
  <si>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2.1.3 Repasse - Residência Médica</t>
  </si>
  <si>
    <t>2.1.4 Repasse - Organização de Procura de Orgãos - OPO</t>
  </si>
  <si>
    <t>2.2 Repasse - C/C - INVESTIMENTO</t>
  </si>
  <si>
    <t>2.2.1 Repasse - CEF AG. 0012 C/C 580134407-8</t>
  </si>
  <si>
    <t>2.3 Repasse -  C/C - RESCISÓRIO</t>
  </si>
  <si>
    <t>2.3.1 CEF AG. 0012 C/C 580134418-3 RESCISÓRIO</t>
  </si>
  <si>
    <t>2.4 RENDIMENTO SOBRE APLICAÇÕES FINANCEIRAS</t>
  </si>
  <si>
    <t xml:space="preserve">2.4.1 Rendimento sobre Aplicação Financeiras - BRADESCO AG. 2372 C/C 39068-2 - CUSTEIO </t>
  </si>
  <si>
    <t>2.4.1 Rendimento sobre Aplicação Financeiras - CEF AG. 0012 C/C 577620282-1 CUSTEIO</t>
  </si>
  <si>
    <t xml:space="preserve">2.4.3 Rendimento sobre Aplicação Financeiras - CEF AG. 0012  C/C 580134407-8 - INVESTIMENTO </t>
  </si>
  <si>
    <t>2.4.4 Rendimento sobre Aplicação Financeiras - SAFRA AG. 0115  C/C 256485-1 CUSTEIO</t>
  </si>
  <si>
    <t>2.4.5 Rendimento sobre Aplicação Financeiras - CEF AG 0012 C/C   580134418-3 RESCISÓRIA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</si>
  <si>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</si>
  <si>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</si>
  <si>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</si>
  <si>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</si>
  <si>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2.9 Receitas Não Governamentais (Doações, Vendas Aluguéis e Outros )</t>
  </si>
  <si>
    <t>SUBTOTAL  DE ENTRADAS (2= 2.1+2.2+2.3+2.4+2.5+2.6+2.7+2.8+2.9)</t>
  </si>
  <si>
    <t>3. RESGATE APLICAÇÃO FINANCEIRA</t>
  </si>
  <si>
    <t>3.1 TOTAL RESGATE APLICAÇÃO FINANCEIRA CUSTEIO</t>
  </si>
  <si>
    <t>3.1.1 Resgate Aplicação - CEF AG. 0012 C/C 577620282-1 CUSTEIO</t>
  </si>
  <si>
    <t>3.1.2 Resgate Aplicação - SAFRA AG. 0115  C/C 256485-1 CUSTEIO</t>
  </si>
  <si>
    <t>3.1.3 Resgate Aplicação - CEF AG 0012  C/C 580134418-3 RESCISÓRIO</t>
  </si>
  <si>
    <t>3.2 TOTAL RESGATE APLICAÇÃO FINANCEIRA INVESTIMENTO</t>
  </si>
  <si>
    <t xml:space="preserve">3.2.1 Resgate Aplicação - CEF AG. 0012  C/C 580134407-8 -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</si>
  <si>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</si>
  <si>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</si>
  <si>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</si>
  <si>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</si>
  <si>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</si>
  <si>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</si>
  <si>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4.1.3 Aplicação Financeira - CEF AG 0012  C/C 580134418-3 RESCISÓRIO</t>
  </si>
  <si>
    <t>4.2 TOTAL APLICAÇÃO FINANCEIRA- INVESTIMENTO</t>
  </si>
  <si>
    <t>4.2.1 Aplicação Financeira - CEF AG. 0012 C/C 580134407-8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</si>
  <si>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</si>
  <si>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</si>
  <si>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</si>
  <si>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</si>
  <si>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</si>
  <si>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</si>
  <si>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</si>
  <si>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</si>
  <si>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</si>
  <si>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</si>
  <si>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</si>
  <si>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</si>
  <si>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</si>
  <si>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</si>
  <si>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</si>
  <si>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</si>
  <si>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</si>
  <si>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</si>
  <si>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</si>
  <si>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</si>
  <si>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</si>
  <si>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</si>
  <si>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</si>
  <si>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5.1.18 Custas Processuais</t>
  </si>
  <si>
    <t xml:space="preserve">5.1.19 Reembolso de Despesas (-) </t>
  </si>
  <si>
    <t xml:space="preserve">5.1.20 Reembolso de Rateio (-) </t>
  </si>
  <si>
    <t>5.1.21 Vale Transporte</t>
  </si>
  <si>
    <t>TOTAL DE PAGAMENTOS - CUSTEIO (5= SOMA 5.1.1 á 5.1.21)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</si>
  <si>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</si>
  <si>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</si>
  <si>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</si>
  <si>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</si>
  <si>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</si>
  <si>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</si>
  <si>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</si>
  <si>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</si>
  <si>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</si>
  <si>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</si>
  <si>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</si>
  <si>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</si>
  <si>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</si>
  <si>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</si>
  <si>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</si>
  <si>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</si>
  <si>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>9.SALDO BANCÁRIO FINAL EM 31/08/2025</t>
  </si>
  <si>
    <t xml:space="preserve">9.2 Banco conta movimento </t>
  </si>
  <si>
    <t>9.2.1 CEF AG. 0012 C/C 577620282-1 CUSTEIO</t>
  </si>
  <si>
    <t xml:space="preserve">9.2.2 CEF  CEF AG. 0012 C/C 580134407-8 INVESTIMENTO </t>
  </si>
  <si>
    <t xml:space="preserve">9.2.3 SAFRA AG. 0115 C/C 256485-1 CUSTEIO </t>
  </si>
  <si>
    <t>9.2.4 BRADESCO AG. 2372-8 C/C 39068-2 CUSTEIO</t>
  </si>
  <si>
    <t>9.2.5 CEF AG. 0012 C/C 580134418-3 - RESCISÓRIO</t>
  </si>
  <si>
    <t>9.3 Aplicações financeiras</t>
  </si>
  <si>
    <t>9.3.1 CEF AG. 0012 C/C 577620282-1 APL CUSTEIO</t>
  </si>
  <si>
    <t>9.3.2 CEF AG. 0012 C/C 580134407-8 INVESTIMENTO</t>
  </si>
  <si>
    <t xml:space="preserve">9.3.3 SAFRA AG. 0115 C/C 256485-1 APLICAÇÃO </t>
  </si>
  <si>
    <t>9.3.5 CEF AG 0012 C/C 000580134418-3 APL RESCISÓRIO</t>
  </si>
  <si>
    <t xml:space="preserve">SALDO BANCÁRIO FINAL : 9= (1+2)-(4.2.3+5+6.2+6.3+6.4)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</si>
  <si>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</si>
  <si>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</si>
  <si>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</si>
  <si>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</si>
  <si>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</si>
  <si>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</si>
  <si>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</si>
  <si>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</si>
  <si>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>Goiânia, 04 de setembro de 2025.</t>
  </si>
  <si>
    <t>Danilo da Silva Lili</t>
  </si>
  <si>
    <t>Gerente Regional de Controladoria - Controladoria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</si>
</sst>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&quot;R$&quot;\ #,##0.00"/>
  </numFmts>
  <fonts count="12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44" fontId="0" fillId="0" borderId="0" xfId="0" applyNumberFormat="1"/>
    <xf numFmtId="0" fontId="0" fillId="2" borderId="4" xfId="0" applyFill="1" applyBorder="1" applyAlignment="1">
      <alignment vertical="center"/>
    </xf>
    <xf numFmtId="4" fontId="0" fillId="2" borderId="5" xfId="0" applyNumberForma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" fontId="1" fillId="2" borderId="5" xfId="0" applyNumberFormat="1" applyFont="1" applyFill="1" applyBorder="1" applyAlignment="1">
      <alignment horizontal="right"/>
    </xf>
    <xf numFmtId="4" fontId="1" fillId="8" borderId="5" xfId="0" applyNumberFormat="1" applyFont="1" applyFill="1" applyBorder="1" applyAlignment="1">
      <alignment horizontal="right"/>
    </xf>
    <xf numFmtId="0" fontId="4" fillId="2" borderId="4" xfId="0" applyFont="1" applyFill="1" applyBorder="1"/>
    <xf numFmtId="17" fontId="3" fillId="2" borderId="5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4" fontId="3" fillId="3" borderId="7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vertical="center" shrinkToFit="1"/>
    </xf>
    <xf numFmtId="44" fontId="3" fillId="0" borderId="5" xfId="1" applyNumberFormat="1" applyFont="1" applyBorder="1" applyAlignment="1" applyProtection="1">
      <alignment vertical="center"/>
    </xf>
    <xf numFmtId="4" fontId="0" fillId="0" borderId="4" xfId="0" applyNumberFormat="1" applyBorder="1" applyAlignment="1">
      <alignment vertical="center" shrinkToFit="1"/>
    </xf>
    <xf numFmtId="44" fontId="0" fillId="8" borderId="5" xfId="1" applyNumberFormat="1" applyFont="1" applyFill="1" applyBorder="1" applyAlignment="1" applyProtection="1">
      <alignment vertical="center"/>
    </xf>
    <xf numFmtId="44" fontId="3" fillId="8" borderId="5" xfId="1" applyNumberFormat="1" applyFont="1" applyFill="1" applyBorder="1" applyAlignment="1" applyProtection="1">
      <alignment vertical="center"/>
    </xf>
    <xf numFmtId="4" fontId="0" fillId="7" borderId="4" xfId="0" applyNumberFormat="1" applyFill="1" applyBorder="1" applyAlignment="1">
      <alignment vertical="center" shrinkToFit="1"/>
    </xf>
    <xf numFmtId="0" fontId="3" fillId="2" borderId="4" xfId="0" applyFont="1" applyFill="1" applyBorder="1" applyAlignment="1">
      <alignment horizontal="left" vertical="center"/>
    </xf>
    <xf numFmtId="44" fontId="3" fillId="2" borderId="5" xfId="1" applyNumberFormat="1" applyFont="1" applyFill="1" applyBorder="1" applyAlignment="1" applyProtection="1">
      <alignment vertical="center"/>
    </xf>
    <xf numFmtId="0" fontId="3" fillId="3" borderId="4" xfId="0" applyFont="1" applyFill="1" applyBorder="1" applyAlignment="1">
      <alignment horizontal="left" vertical="center"/>
    </xf>
    <xf numFmtId="44" fontId="3" fillId="3" borderId="5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4" fontId="3" fillId="8" borderId="5" xfId="0" applyNumberFormat="1" applyFont="1" applyFill="1" applyBorder="1" applyAlignment="1">
      <alignment vertical="center"/>
    </xf>
    <xf numFmtId="44" fontId="0" fillId="8" borderId="5" xfId="0" applyNumberFormat="1" applyFill="1" applyBorder="1" applyAlignment="1">
      <alignment vertical="center"/>
    </xf>
    <xf numFmtId="0" fontId="3" fillId="8" borderId="4" xfId="0" applyFont="1" applyFill="1" applyBorder="1" applyAlignment="1">
      <alignment vertical="center" wrapText="1"/>
    </xf>
    <xf numFmtId="0" fontId="0" fillId="8" borderId="4" xfId="0" applyFill="1" applyBorder="1" applyAlignment="1">
      <alignment vertical="center"/>
    </xf>
    <xf numFmtId="44" fontId="1" fillId="8" borderId="5" xfId="0" applyNumberFormat="1" applyFont="1" applyFill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4" fontId="4" fillId="8" borderId="5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4" fontId="4" fillId="2" borderId="5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44" fontId="4" fillId="4" borderId="5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4" fontId="0" fillId="0" borderId="5" xfId="0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3" fillId="0" borderId="5" xfId="0" applyNumberFormat="1" applyFont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44" fontId="7" fillId="9" borderId="5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4" fontId="11" fillId="3" borderId="5" xfId="0" applyNumberFormat="1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44" fontId="0" fillId="8" borderId="5" xfId="2" applyFont="1" applyFill="1" applyBorder="1"/>
    <xf numFmtId="0" fontId="3" fillId="12" borderId="4" xfId="0" applyFont="1" applyFill="1" applyBorder="1" applyAlignment="1">
      <alignment vertical="center"/>
    </xf>
    <xf numFmtId="44" fontId="3" fillId="12" borderId="5" xfId="0" applyNumberFormat="1" applyFont="1" applyFill="1" applyBorder="1" applyAlignment="1">
      <alignment vertical="center"/>
    </xf>
    <xf numFmtId="44" fontId="0" fillId="8" borderId="5" xfId="2" applyFont="1" applyFill="1" applyBorder="1" applyAlignment="1" applyProtection="1">
      <alignment vertical="center"/>
    </xf>
    <xf numFmtId="44" fontId="4" fillId="12" borderId="5" xfId="0" applyNumberFormat="1" applyFont="1" applyFill="1" applyBorder="1" applyAlignment="1">
      <alignment horizontal="right"/>
    </xf>
    <xf numFmtId="0" fontId="1" fillId="8" borderId="4" xfId="0" applyFont="1" applyFill="1" applyBorder="1" applyAlignment="1">
      <alignment vertical="center"/>
    </xf>
    <xf numFmtId="44" fontId="11" fillId="4" borderId="5" xfId="0" applyNumberFormat="1" applyFont="1" applyFill="1" applyBorder="1" applyAlignment="1">
      <alignment horizontal="right"/>
    </xf>
    <xf numFmtId="0" fontId="1" fillId="8" borderId="4" xfId="0" applyFont="1" applyFill="1" applyBorder="1" applyAlignment="1">
      <alignment vertical="center" wrapText="1"/>
    </xf>
    <xf numFmtId="44" fontId="1" fillId="0" borderId="5" xfId="0" applyNumberFormat="1" applyFont="1" applyBorder="1" applyAlignment="1">
      <alignment vertical="center"/>
    </xf>
    <xf numFmtId="0" fontId="1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/>
    </xf>
    <xf numFmtId="44" fontId="3" fillId="7" borderId="5" xfId="0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44" fontId="3" fillId="6" borderId="5" xfId="0" applyNumberFormat="1" applyFon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44" fontId="1" fillId="7" borderId="5" xfId="0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44" fontId="4" fillId="7" borderId="5" xfId="0" applyNumberFormat="1" applyFont="1" applyFill="1" applyBorder="1" applyAlignment="1">
      <alignment vertical="center"/>
    </xf>
    <xf numFmtId="44" fontId="11" fillId="3" borderId="8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44" fontId="1" fillId="8" borderId="10" xfId="0" applyNumberFormat="1" applyFont="1" applyFill="1" applyBorder="1" applyAlignment="1">
      <alignment vertical="center"/>
    </xf>
    <xf numFmtId="44" fontId="0" fillId="8" borderId="7" xfId="0" applyNumberFormat="1" applyFill="1" applyBorder="1" applyAlignment="1">
      <alignment horizontal="right"/>
    </xf>
    <xf numFmtId="0" fontId="3" fillId="11" borderId="4" xfId="0" applyFont="1" applyFill="1" applyBorder="1" applyAlignment="1">
      <alignment vertical="center"/>
    </xf>
    <xf numFmtId="44" fontId="3" fillId="11" borderId="8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vertical="center" shrinkToFit="1"/>
    </xf>
    <xf numFmtId="4" fontId="0" fillId="8" borderId="11" xfId="0" applyNumberFormat="1" applyFill="1" applyBorder="1" applyAlignment="1">
      <alignment vertical="center" shrinkToFit="1"/>
    </xf>
    <xf numFmtId="44" fontId="0" fillId="8" borderId="8" xfId="2" applyFont="1" applyFill="1" applyBorder="1" applyAlignment="1" applyProtection="1">
      <alignment vertical="center"/>
    </xf>
    <xf numFmtId="0" fontId="3" fillId="5" borderId="11" xfId="0" applyFont="1" applyFill="1" applyBorder="1" applyAlignment="1">
      <alignment vertical="center"/>
    </xf>
    <xf numFmtId="44" fontId="3" fillId="5" borderId="8" xfId="1" applyNumberFormat="1" applyFont="1" applyFill="1" applyBorder="1" applyAlignment="1" applyProtection="1">
      <alignment vertical="center"/>
    </xf>
    <xf numFmtId="0" fontId="0" fillId="11" borderId="12" xfId="0" applyFill="1" applyBorder="1"/>
    <xf numFmtId="44" fontId="0" fillId="11" borderId="13" xfId="0" applyNumberFormat="1" applyFill="1" applyBorder="1" applyAlignment="1">
      <alignment horizontal="center"/>
    </xf>
    <xf numFmtId="0" fontId="3" fillId="4" borderId="6" xfId="0" applyFont="1" applyFill="1" applyBorder="1" applyAlignment="1">
      <alignment vertical="top"/>
    </xf>
    <xf numFmtId="44" fontId="0" fillId="4" borderId="7" xfId="0" applyNumberFormat="1" applyFill="1" applyBorder="1" applyAlignment="1">
      <alignment vertical="top"/>
    </xf>
    <xf numFmtId="0" fontId="0" fillId="11" borderId="4" xfId="0" applyFill="1" applyBorder="1" applyAlignment="1">
      <alignment vertical="top"/>
    </xf>
    <xf numFmtId="44" fontId="3" fillId="11" borderId="5" xfId="1" applyNumberFormat="1" applyFont="1" applyFill="1" applyBorder="1" applyAlignment="1" applyProtection="1">
      <alignment vertical="center"/>
    </xf>
    <xf numFmtId="0" fontId="3" fillId="4" borderId="14" xfId="0" applyFont="1" applyFill="1" applyBorder="1" applyAlignment="1">
      <alignment vertical="top"/>
    </xf>
    <xf numFmtId="44" fontId="3" fillId="4" borderId="15" xfId="1" applyNumberFormat="1" applyFont="1" applyFill="1" applyBorder="1" applyAlignment="1" applyProtection="1">
      <alignment vertical="center"/>
    </xf>
    <xf numFmtId="44" fontId="0" fillId="0" borderId="0" xfId="2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8" fillId="1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0" fillId="8" borderId="4" xfId="0" applyNumberFormat="1" applyFill="1" applyBorder="1" applyAlignment="1">
      <alignment vertical="center" shrinkToFi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3800474</xdr:colOff>
      <xdr:row>0</xdr:row>
      <xdr:rowOff>85725</xdr:rowOff>
    </xdr:from>
    <xdr:to>
      <xdr:col>1</xdr:col>
      <xdr:colOff>2219324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BFDDC-AE9C-736D-B672-1C1A3538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4" y="85725"/>
          <a:ext cx="56483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48"/>
  <sheetViews>
    <sheetView showGridLines="0" tabSelected="1" topLeftCell="A21" zoomScaleNormal="100" zoomScaleSheetLayoutView="100" zoomScalePageLayoutView="70" workbookViewId="0">
      <selection activeCell="A126" sqref="A126:B126"/>
    </sheetView>
  </sheetViews>
  <sheetFormatPr defaultColWidth="41.7109375" defaultRowHeight="15"/>
  <cols>
    <col min="1" max="1" width="108.42578125" customWidth="1"/>
    <col min="2" max="2" width="39.5703125" customWidth="1"/>
  </cols>
  <sheetData>
    <row r="1" spans="1:4" s="2" customFormat="1" ht="69.75" customHeight="1">
      <c r="A1" s="93"/>
      <c r="B1" s="93"/>
    </row>
    <row r="2" spans="1:4" s="2" customFormat="1" ht="15" customHeight="1">
      <c r="A2" s="99" t="s">
        <v>0</v>
      </c>
      <c r="B2" s="99"/>
    </row>
    <row r="3" spans="1:4" s="2" customFormat="1" ht="15" customHeight="1">
      <c r="A3" s="99"/>
      <c r="B3" s="99"/>
    </row>
    <row r="4" spans="1:4" s="2" customFormat="1" ht="15" customHeight="1">
      <c r="A4" s="99"/>
      <c r="B4" s="99"/>
    </row>
    <row r="5" spans="1:4" ht="23.25" customHeight="1">
      <c r="A5" s="94" t="s">
        <v>1</v>
      </c>
      <c r="B5" s="94"/>
    </row>
    <row r="6" spans="1:4" ht="23.25" customHeight="1">
      <c r="A6" s="94"/>
      <c r="B6" s="94"/>
    </row>
    <row r="7" spans="1:4">
      <c r="A7" s="97" t="s">
        <v>2</v>
      </c>
      <c r="B7" s="97"/>
    </row>
    <row r="8" spans="1:4">
      <c r="A8" s="8" t="s">
        <v>3</v>
      </c>
      <c r="B8" s="9"/>
    </row>
    <row r="9" spans="1:4">
      <c r="A9" s="98" t="s">
        <v>4</v>
      </c>
      <c r="B9" s="98"/>
    </row>
    <row r="10" spans="1:4">
      <c r="A10" s="10" t="s">
        <v>5</v>
      </c>
      <c r="B10" s="9"/>
    </row>
    <row r="11" spans="1:4">
      <c r="A11" s="98" t="s">
        <v>6</v>
      </c>
      <c r="B11" s="98"/>
    </row>
    <row r="12" spans="1:4">
      <c r="A12" s="11" t="s">
        <v>7</v>
      </c>
      <c r="B12" s="9"/>
    </row>
    <row r="13" spans="1:4">
      <c r="A13" s="11" t="s">
        <v>8</v>
      </c>
      <c r="B13" s="12"/>
    </row>
    <row r="14" spans="1:4">
      <c r="A14" s="11" t="s">
        <v>9</v>
      </c>
      <c r="B14" s="12"/>
    </row>
    <row r="15" spans="1:4" s="4" customFormat="1">
      <c r="A15" s="10" t="s">
        <v>10</v>
      </c>
      <c r="B15" s="13">
        <v>25594867.920000002</v>
      </c>
      <c r="C15"/>
      <c r="D15"/>
    </row>
    <row r="16" spans="1:4" s="4" customFormat="1">
      <c r="A16" s="10" t="s">
        <v>11</v>
      </c>
      <c r="B16" s="12">
        <v>0</v>
      </c>
      <c r="C16"/>
      <c r="D16"/>
    </row>
    <row r="17" spans="1:4" s="4" customFormat="1">
      <c r="A17" s="10"/>
      <c r="B17" s="12"/>
      <c r="C17"/>
      <c r="D17"/>
    </row>
    <row r="18" spans="1:4" s="4" customFormat="1" ht="26.25">
      <c r="A18" s="100" t="s">
        <v>12</v>
      </c>
      <c r="B18" s="100"/>
      <c r="C18"/>
      <c r="D18"/>
    </row>
    <row r="19" spans="1:4" ht="14.25" customHeight="1">
      <c r="A19" s="14" t="s">
        <v>13</v>
      </c>
      <c r="B19" s="15" t="s">
        <v>14</v>
      </c>
    </row>
    <row r="20" spans="1:4">
      <c r="A20" s="16" t="s">
        <v>15</v>
      </c>
      <c r="B20" s="17">
        <f>B21+B22+B28</f>
        <v>50084491.770000003</v>
      </c>
    </row>
    <row r="21" spans="1:4">
      <c r="A21" s="18" t="s">
        <v>16</v>
      </c>
      <c r="B21" s="19">
        <v>0</v>
      </c>
    </row>
    <row r="22" spans="1:4">
      <c r="A22" s="18" t="s">
        <v>17</v>
      </c>
      <c r="B22" s="19">
        <f>SUM(B23:B27)</f>
        <v>457639.69999999995</v>
      </c>
    </row>
    <row r="23" spans="1:4">
      <c r="A23" s="20" t="s">
        <v>18</v>
      </c>
      <c r="B23" s="21">
        <v>12424.04</v>
      </c>
    </row>
    <row r="24" spans="1:4">
      <c r="A24" s="20" t="s">
        <v>19</v>
      </c>
      <c r="B24" s="21">
        <v>55165.1</v>
      </c>
    </row>
    <row r="25" spans="1:4">
      <c r="A25" s="20" t="s">
        <v>20</v>
      </c>
      <c r="B25" s="21">
        <v>116363.95</v>
      </c>
    </row>
    <row r="26" spans="1:4">
      <c r="A26" s="20" t="s">
        <v>21</v>
      </c>
      <c r="B26" s="21">
        <v>851.87</v>
      </c>
    </row>
    <row r="27" spans="1:4">
      <c r="A27" s="20" t="s">
        <v>22</v>
      </c>
      <c r="B27" s="21">
        <v>272834.74</v>
      </c>
    </row>
    <row r="28" spans="1:4">
      <c r="A28" s="18" t="s">
        <v>23</v>
      </c>
      <c r="B28" s="22">
        <f>SUM(B29:B33)</f>
        <v>49626852.07</v>
      </c>
    </row>
    <row r="29" spans="1:4">
      <c r="A29" s="23" t="s">
        <v>24</v>
      </c>
      <c r="B29" s="21">
        <v>19032412.27</v>
      </c>
    </row>
    <row r="30" spans="1:4">
      <c r="A30" s="20" t="s">
        <v>25</v>
      </c>
      <c r="B30" s="21">
        <v>0</v>
      </c>
    </row>
    <row r="31" spans="1:4">
      <c r="A31" s="23" t="s">
        <v>26</v>
      </c>
      <c r="B31" s="21">
        <v>0</v>
      </c>
    </row>
    <row r="32" spans="1:4">
      <c r="A32" s="23" t="s">
        <v>27</v>
      </c>
      <c r="B32" s="21">
        <v>30594439.800000001</v>
      </c>
    </row>
    <row r="33" spans="1:4">
      <c r="A33" s="23" t="s">
        <v>28</v>
      </c>
      <c r="B33" s="21">
        <v>0</v>
      </c>
    </row>
    <row r="34" spans="1:4">
      <c r="A34" s="24" t="s">
        <v>29</v>
      </c>
      <c r="B34" s="25">
        <f>(B21+B22+B28)</f>
        <v>50084491.770000003</v>
      </c>
    </row>
    <row r="35" spans="1:4">
      <c r="A35" s="26" t="s">
        <v>30</v>
      </c>
      <c r="B35" s="27">
        <f>B36+B41+B43+B45+B51+B53+B54+B55</f>
        <v>27230564.690000001</v>
      </c>
    </row>
    <row r="36" spans="1:4">
      <c r="A36" s="28" t="s">
        <v>31</v>
      </c>
      <c r="B36" s="29">
        <f>SUM(B37:B40)</f>
        <v>26080579.91</v>
      </c>
      <c r="C36" s="7"/>
    </row>
    <row r="37" spans="1:4">
      <c r="A37" s="20" t="s">
        <v>32</v>
      </c>
      <c r="B37" s="30">
        <v>25970503.719999999</v>
      </c>
    </row>
    <row r="38" spans="1:4">
      <c r="A38" s="20" t="s">
        <v>33</v>
      </c>
      <c r="B38" s="30">
        <v>31554.44</v>
      </c>
    </row>
    <row r="39" spans="1:4">
      <c r="A39" s="20" t="s">
        <v>34</v>
      </c>
      <c r="B39" s="30">
        <v>39893.040000000001</v>
      </c>
    </row>
    <row r="40" spans="1:4">
      <c r="A40" s="20" t="s">
        <v>35</v>
      </c>
      <c r="B40" s="30">
        <v>38628.71</v>
      </c>
    </row>
    <row r="41" spans="1:4" ht="13.5" customHeight="1">
      <c r="A41" s="28" t="s">
        <v>36</v>
      </c>
      <c r="B41" s="29">
        <f>SUM(B42:B42)</f>
        <v>2196</v>
      </c>
    </row>
    <row r="42" spans="1:4">
      <c r="A42" s="20" t="s">
        <v>37</v>
      </c>
      <c r="B42" s="30">
        <v>2196</v>
      </c>
    </row>
    <row r="43" spans="1:4">
      <c r="A43" s="28" t="s">
        <v>38</v>
      </c>
      <c r="B43" s="29">
        <f>B44</f>
        <v>194272.18</v>
      </c>
    </row>
    <row r="44" spans="1:4" s="6" customFormat="1">
      <c r="A44" s="20" t="s">
        <v>39</v>
      </c>
      <c r="B44" s="30">
        <v>194272.18</v>
      </c>
      <c r="C44"/>
      <c r="D44"/>
    </row>
    <row r="45" spans="1:4">
      <c r="A45" s="31" t="s">
        <v>40</v>
      </c>
      <c r="B45" s="29">
        <f>SUM(B46:B50)</f>
        <v>702622.43</v>
      </c>
      <c r="C45" s="7"/>
    </row>
    <row r="46" spans="1:4">
      <c r="A46" s="32" t="s">
        <v>41</v>
      </c>
      <c r="B46" s="30">
        <v>179.65</v>
      </c>
    </row>
    <row r="47" spans="1:4">
      <c r="A47" s="32" t="s">
        <v>42</v>
      </c>
      <c r="B47" s="33">
        <v>367864.72</v>
      </c>
    </row>
    <row r="48" spans="1:4">
      <c r="A48" s="32" t="s">
        <v>43</v>
      </c>
      <c r="B48" s="33">
        <v>332074.42</v>
      </c>
    </row>
    <row r="49" spans="1:2">
      <c r="A49" s="32" t="s">
        <v>44</v>
      </c>
      <c r="B49" s="33">
        <v>0</v>
      </c>
    </row>
    <row r="50" spans="1:2">
      <c r="A50" s="34" t="s">
        <v>45</v>
      </c>
      <c r="B50" s="33">
        <v>2503.64</v>
      </c>
    </row>
    <row r="51" spans="1:2">
      <c r="A51" s="35" t="s">
        <v>46</v>
      </c>
      <c r="B51" s="36">
        <v>0</v>
      </c>
    </row>
    <row r="52" spans="1:2">
      <c r="A52" s="35" t="s">
        <v>47</v>
      </c>
      <c r="B52" s="29">
        <v>0</v>
      </c>
    </row>
    <row r="53" spans="1:2">
      <c r="A53" s="35" t="s">
        <v>48</v>
      </c>
      <c r="B53" s="36">
        <v>3738.6</v>
      </c>
    </row>
    <row r="54" spans="1:2">
      <c r="A54" s="35" t="s">
        <v>49</v>
      </c>
      <c r="B54" s="29">
        <v>0</v>
      </c>
    </row>
    <row r="55" spans="1:2">
      <c r="A55" s="28" t="s">
        <v>50</v>
      </c>
      <c r="B55" s="29">
        <v>247155.57</v>
      </c>
    </row>
    <row r="56" spans="1:2">
      <c r="A56" s="37" t="s">
        <v>51</v>
      </c>
      <c r="B56" s="36">
        <f>SUM(B36+B41+B43+B45+B51+B52+B53+B54+B55)</f>
        <v>27230564.690000001</v>
      </c>
    </row>
    <row r="57" spans="1:2">
      <c r="A57" s="39" t="s">
        <v>52</v>
      </c>
      <c r="B57" s="40">
        <f>SUM(B58+B62)</f>
        <v>24849000</v>
      </c>
    </row>
    <row r="58" spans="1:2">
      <c r="A58" s="41" t="s">
        <v>53</v>
      </c>
      <c r="B58" s="36">
        <f>SUM(B59:B60)</f>
        <v>21506000</v>
      </c>
    </row>
    <row r="59" spans="1:2">
      <c r="A59" s="42" t="s">
        <v>54</v>
      </c>
      <c r="B59" s="30">
        <v>21506000</v>
      </c>
    </row>
    <row r="60" spans="1:2">
      <c r="A60" s="42" t="s">
        <v>55</v>
      </c>
      <c r="B60" s="30">
        <v>0</v>
      </c>
    </row>
    <row r="61" spans="1:2">
      <c r="A61" s="42" t="s">
        <v>56</v>
      </c>
      <c r="B61" s="30">
        <v>0</v>
      </c>
    </row>
    <row r="62" spans="1:2">
      <c r="A62" s="43" t="s">
        <v>57</v>
      </c>
      <c r="B62" s="22">
        <f>SUM(B63:B63)</f>
        <v>3343000</v>
      </c>
    </row>
    <row r="63" spans="1:2">
      <c r="A63" s="42" t="s">
        <v>58</v>
      </c>
      <c r="B63" s="44">
        <v>3343000</v>
      </c>
    </row>
    <row r="64" spans="1:2">
      <c r="A64" s="45" t="s">
        <v>59</v>
      </c>
      <c r="B64" s="46">
        <f>B58+B62</f>
        <v>24849000</v>
      </c>
    </row>
    <row r="65" spans="1:3">
      <c r="A65" s="47" t="s">
        <v>60</v>
      </c>
      <c r="B65" s="48">
        <f>(B56+B64)</f>
        <v>52079564.689999998</v>
      </c>
    </row>
    <row r="66" spans="1:3">
      <c r="A66" s="49" t="s">
        <v>61</v>
      </c>
      <c r="B66" s="50">
        <f>B73+B67+B71</f>
        <v>49930000</v>
      </c>
    </row>
    <row r="67" spans="1:3">
      <c r="A67" s="51" t="s">
        <v>62</v>
      </c>
      <c r="B67" s="33">
        <f>B68+B69+B70</f>
        <v>24965000</v>
      </c>
    </row>
    <row r="68" spans="1:3">
      <c r="A68" s="32" t="s">
        <v>63</v>
      </c>
      <c r="B68" s="33">
        <v>0</v>
      </c>
    </row>
    <row r="69" spans="1:3">
      <c r="A69" s="32" t="s">
        <v>64</v>
      </c>
      <c r="B69" s="52">
        <v>24680000</v>
      </c>
    </row>
    <row r="70" spans="1:3">
      <c r="A70" s="32" t="s">
        <v>65</v>
      </c>
      <c r="B70" s="52">
        <v>285000</v>
      </c>
    </row>
    <row r="71" spans="1:3">
      <c r="A71" s="53" t="s">
        <v>66</v>
      </c>
      <c r="B71" s="54">
        <v>0</v>
      </c>
    </row>
    <row r="72" spans="1:3">
      <c r="A72" s="32" t="s">
        <v>67</v>
      </c>
      <c r="B72" s="55">
        <v>0</v>
      </c>
    </row>
    <row r="73" spans="1:3">
      <c r="A73" s="53" t="s">
        <v>68</v>
      </c>
      <c r="B73" s="56">
        <f>B67+B71</f>
        <v>24965000</v>
      </c>
    </row>
    <row r="74" spans="1:3">
      <c r="A74" s="57" t="s">
        <v>69</v>
      </c>
      <c r="B74" s="33"/>
    </row>
    <row r="75" spans="1:3">
      <c r="A75" s="57" t="s">
        <v>70</v>
      </c>
      <c r="B75" s="33">
        <v>24849000</v>
      </c>
    </row>
    <row r="76" spans="1:3">
      <c r="A76" s="37" t="s">
        <v>71</v>
      </c>
      <c r="B76" s="38">
        <f>B73-B64</f>
        <v>116000</v>
      </c>
    </row>
    <row r="77" spans="1:3">
      <c r="A77" s="39" t="s">
        <v>72</v>
      </c>
      <c r="B77" s="58">
        <f>B78+B107</f>
        <v>25055706.320000004</v>
      </c>
    </row>
    <row r="78" spans="1:3" ht="15.75" customHeight="1">
      <c r="A78" s="39" t="s">
        <v>73</v>
      </c>
      <c r="B78" s="54">
        <f>SUM(B79:B99)</f>
        <v>21897691.800000004</v>
      </c>
      <c r="C78" s="91"/>
    </row>
    <row r="79" spans="1:3" ht="15.75" customHeight="1">
      <c r="A79" s="59" t="s">
        <v>74</v>
      </c>
      <c r="B79" s="60">
        <v>4906124.04</v>
      </c>
      <c r="C79" s="7"/>
    </row>
    <row r="80" spans="1:3" ht="15.75" customHeight="1">
      <c r="A80" s="57" t="s">
        <v>75</v>
      </c>
      <c r="B80" s="60">
        <v>11517654.83</v>
      </c>
    </row>
    <row r="81" spans="1:4">
      <c r="A81" s="57" t="s">
        <v>76</v>
      </c>
      <c r="B81" s="60">
        <v>3606679.71</v>
      </c>
    </row>
    <row r="82" spans="1:4">
      <c r="A82" s="59" t="s">
        <v>77</v>
      </c>
      <c r="B82" s="60">
        <v>144438.47</v>
      </c>
    </row>
    <row r="83" spans="1:4">
      <c r="A83" s="59" t="s">
        <v>78</v>
      </c>
      <c r="B83" s="44">
        <v>0</v>
      </c>
    </row>
    <row r="84" spans="1:4">
      <c r="A84" s="59" t="s">
        <v>79</v>
      </c>
      <c r="B84" s="33">
        <v>0</v>
      </c>
      <c r="C84" s="7"/>
    </row>
    <row r="85" spans="1:4" s="3" customFormat="1">
      <c r="A85" s="61" t="s">
        <v>80</v>
      </c>
      <c r="B85" s="44">
        <v>1268325.0900000001</v>
      </c>
      <c r="C85" s="92"/>
      <c r="D85" s="7"/>
    </row>
    <row r="86" spans="1:4" s="3" customFormat="1">
      <c r="A86" s="61" t="s">
        <v>81</v>
      </c>
      <c r="B86" s="60">
        <v>66485.45</v>
      </c>
      <c r="C86"/>
      <c r="D86"/>
    </row>
    <row r="87" spans="1:4">
      <c r="A87" s="61" t="s">
        <v>82</v>
      </c>
      <c r="B87" s="60">
        <v>9086.91</v>
      </c>
    </row>
    <row r="88" spans="1:4">
      <c r="A88" s="61" t="s">
        <v>83</v>
      </c>
      <c r="B88" s="60">
        <v>0</v>
      </c>
    </row>
    <row r="89" spans="1:4">
      <c r="A89" s="61" t="s">
        <v>84</v>
      </c>
      <c r="B89" s="60">
        <v>363298.62</v>
      </c>
    </row>
    <row r="90" spans="1:4">
      <c r="A90" s="61" t="s">
        <v>85</v>
      </c>
      <c r="B90" s="44">
        <v>0</v>
      </c>
    </row>
    <row r="91" spans="1:4">
      <c r="A91" s="61" t="s">
        <v>86</v>
      </c>
      <c r="B91" s="60">
        <v>1566.66</v>
      </c>
    </row>
    <row r="92" spans="1:4">
      <c r="A92" s="61" t="s">
        <v>87</v>
      </c>
      <c r="B92" s="60">
        <v>0</v>
      </c>
    </row>
    <row r="93" spans="1:4">
      <c r="A93" s="61" t="s">
        <v>88</v>
      </c>
      <c r="B93" s="44">
        <v>0</v>
      </c>
    </row>
    <row r="94" spans="1:4">
      <c r="A94" s="61" t="s">
        <v>89</v>
      </c>
      <c r="B94" s="44">
        <v>0</v>
      </c>
    </row>
    <row r="95" spans="1:4">
      <c r="A95" s="61" t="s">
        <v>90</v>
      </c>
      <c r="B95" s="44">
        <v>0</v>
      </c>
    </row>
    <row r="96" spans="1:4">
      <c r="A96" s="61" t="s">
        <v>91</v>
      </c>
      <c r="B96" s="44">
        <v>12906.92</v>
      </c>
    </row>
    <row r="97" spans="1:4">
      <c r="A97" s="61" t="s">
        <v>92</v>
      </c>
      <c r="B97" s="60">
        <v>0</v>
      </c>
    </row>
    <row r="98" spans="1:4">
      <c r="A98" s="61" t="s">
        <v>93</v>
      </c>
      <c r="B98" s="60">
        <v>0</v>
      </c>
    </row>
    <row r="99" spans="1:4">
      <c r="A99" s="61" t="s">
        <v>94</v>
      </c>
      <c r="B99" s="60">
        <v>1125.0999999999999</v>
      </c>
    </row>
    <row r="100" spans="1:4">
      <c r="A100" s="62" t="s">
        <v>95</v>
      </c>
      <c r="B100" s="63">
        <f>SUM(B79:B99)</f>
        <v>21897691.800000004</v>
      </c>
    </row>
    <row r="101" spans="1:4">
      <c r="A101" s="64" t="s">
        <v>96</v>
      </c>
      <c r="B101" s="65">
        <f>B106</f>
        <v>24965000</v>
      </c>
    </row>
    <row r="102" spans="1:4" s="1" customFormat="1">
      <c r="A102" s="32" t="s">
        <v>97</v>
      </c>
      <c r="B102" s="33">
        <v>24965000</v>
      </c>
      <c r="C102"/>
      <c r="D102"/>
    </row>
    <row r="103" spans="1:4" s="1" customFormat="1">
      <c r="A103" s="66" t="s">
        <v>98</v>
      </c>
      <c r="B103" s="67">
        <v>0</v>
      </c>
      <c r="C103"/>
      <c r="D103"/>
    </row>
    <row r="104" spans="1:4" s="1" customFormat="1">
      <c r="A104" s="66" t="s">
        <v>99</v>
      </c>
      <c r="B104" s="67">
        <v>0</v>
      </c>
      <c r="C104"/>
      <c r="D104"/>
    </row>
    <row r="105" spans="1:4" s="1" customFormat="1">
      <c r="A105" s="68" t="s">
        <v>100</v>
      </c>
      <c r="B105" s="33">
        <v>0</v>
      </c>
      <c r="C105"/>
      <c r="D105"/>
    </row>
    <row r="106" spans="1:4" s="1" customFormat="1">
      <c r="A106" s="69" t="s">
        <v>101</v>
      </c>
      <c r="B106" s="36">
        <f t="shared" ref="B106" si="0">B102+B103+B104+B105</f>
        <v>24965000</v>
      </c>
      <c r="C106"/>
      <c r="D106"/>
    </row>
    <row r="107" spans="1:4">
      <c r="A107" s="39" t="s">
        <v>102</v>
      </c>
      <c r="B107" s="54">
        <f>B112</f>
        <v>3158014.52</v>
      </c>
    </row>
    <row r="108" spans="1:4">
      <c r="A108" s="59" t="s">
        <v>103</v>
      </c>
      <c r="B108" s="44">
        <v>3117257.66</v>
      </c>
    </row>
    <row r="109" spans="1:4">
      <c r="A109" s="70" t="s">
        <v>104</v>
      </c>
      <c r="B109" s="44">
        <v>0</v>
      </c>
    </row>
    <row r="110" spans="1:4">
      <c r="A110" s="61" t="s">
        <v>105</v>
      </c>
      <c r="B110" s="44">
        <v>0</v>
      </c>
    </row>
    <row r="111" spans="1:4">
      <c r="A111" s="61" t="s">
        <v>106</v>
      </c>
      <c r="B111" s="44">
        <v>40756.86</v>
      </c>
    </row>
    <row r="112" spans="1:4">
      <c r="A112" s="69" t="s">
        <v>107</v>
      </c>
      <c r="B112" s="71">
        <f>B108+B109+B110+B111</f>
        <v>3158014.52</v>
      </c>
    </row>
    <row r="113" spans="1:2">
      <c r="A113" s="49" t="s">
        <v>108</v>
      </c>
      <c r="B113" s="72">
        <f>B116</f>
        <v>171768.78</v>
      </c>
    </row>
    <row r="114" spans="1:2">
      <c r="A114" s="73" t="s">
        <v>109</v>
      </c>
      <c r="B114" s="74">
        <v>171768.78</v>
      </c>
    </row>
    <row r="115" spans="1:2">
      <c r="A115" s="59" t="s">
        <v>110</v>
      </c>
      <c r="B115" s="75">
        <v>0</v>
      </c>
    </row>
    <row r="116" spans="1:2">
      <c r="A116" s="76" t="s">
        <v>111</v>
      </c>
      <c r="B116" s="77">
        <f>B114+B115</f>
        <v>171768.78</v>
      </c>
    </row>
    <row r="117" spans="1:2">
      <c r="A117" s="26" t="s">
        <v>112</v>
      </c>
      <c r="B117" s="65">
        <f>B118+B124</f>
        <v>52087581.359999992</v>
      </c>
    </row>
    <row r="118" spans="1:2">
      <c r="A118" s="78" t="s">
        <v>113</v>
      </c>
      <c r="B118" s="22">
        <f>SUM(B119:B123)</f>
        <v>1642286.51</v>
      </c>
    </row>
    <row r="119" spans="1:2">
      <c r="A119" s="101" t="s">
        <v>114</v>
      </c>
      <c r="B119" s="30">
        <v>1263350.83</v>
      </c>
    </row>
    <row r="120" spans="1:2">
      <c r="A120" s="101" t="s">
        <v>115</v>
      </c>
      <c r="B120" s="30">
        <v>139.88</v>
      </c>
    </row>
    <row r="121" spans="1:2">
      <c r="A121" s="101" t="s">
        <v>116</v>
      </c>
      <c r="B121" s="30">
        <v>302320.67</v>
      </c>
    </row>
    <row r="122" spans="1:2">
      <c r="A122" s="101" t="s">
        <v>117</v>
      </c>
      <c r="B122" s="30">
        <v>75756.570000000007</v>
      </c>
    </row>
    <row r="123" spans="1:2">
      <c r="A123" s="101" t="s">
        <v>118</v>
      </c>
      <c r="B123" s="30">
        <v>718.56</v>
      </c>
    </row>
    <row r="124" spans="1:2">
      <c r="A124" s="78" t="s">
        <v>119</v>
      </c>
      <c r="B124" s="22">
        <f>SUM(B125:B128)</f>
        <v>50445294.849999994</v>
      </c>
    </row>
    <row r="125" spans="1:2">
      <c r="A125" s="101" t="s">
        <v>120</v>
      </c>
      <c r="B125" s="30">
        <v>22574276.989999998</v>
      </c>
    </row>
    <row r="126" spans="1:2">
      <c r="A126" s="101" t="s">
        <v>121</v>
      </c>
      <c r="B126" s="30">
        <v>27583514.219999999</v>
      </c>
    </row>
    <row r="127" spans="1:2">
      <c r="A127" s="79" t="s">
        <v>122</v>
      </c>
      <c r="B127" s="80">
        <v>0</v>
      </c>
    </row>
    <row r="128" spans="1:2">
      <c r="A128" s="79" t="s">
        <v>123</v>
      </c>
      <c r="B128" s="80">
        <v>287503.64</v>
      </c>
    </row>
    <row r="129" spans="1:3">
      <c r="A129" s="81" t="s">
        <v>124</v>
      </c>
      <c r="B129" s="82">
        <f>(B34+B56)-(B77+B103+B104+B105+B116)</f>
        <v>52087581.359999999</v>
      </c>
      <c r="C129" s="7"/>
    </row>
    <row r="130" spans="1:3">
      <c r="A130" s="83" t="s">
        <v>125</v>
      </c>
      <c r="B130" s="84">
        <v>0</v>
      </c>
    </row>
    <row r="131" spans="1:3">
      <c r="A131" s="85" t="s">
        <v>126</v>
      </c>
      <c r="B131" s="86"/>
    </row>
    <row r="132" spans="1:3">
      <c r="A132" s="87" t="s">
        <v>127</v>
      </c>
      <c r="B132" s="88">
        <v>0</v>
      </c>
    </row>
    <row r="133" spans="1:3">
      <c r="A133" s="87" t="s">
        <v>128</v>
      </c>
      <c r="B133" s="88">
        <v>0</v>
      </c>
    </row>
    <row r="134" spans="1:3">
      <c r="A134" s="87" t="s">
        <v>129</v>
      </c>
      <c r="B134" s="88">
        <v>0</v>
      </c>
    </row>
    <row r="135" spans="1:3">
      <c r="A135" s="89" t="s">
        <v>130</v>
      </c>
      <c r="B135" s="90"/>
    </row>
    <row r="136" spans="1:3">
      <c r="A136" s="95" t="s">
        <v>131</v>
      </c>
    </row>
    <row r="137" spans="1:3">
      <c r="A137" s="96"/>
    </row>
    <row r="138" spans="1:3">
      <c r="A138" s="96"/>
      <c r="B138" s="7"/>
    </row>
    <row r="139" spans="1:3">
      <c r="A139" s="1" t="s">
        <v>132</v>
      </c>
    </row>
    <row r="141" spans="1:3">
      <c r="B141" s="5" t="s">
        <v>133</v>
      </c>
    </row>
    <row r="143" spans="1:3">
      <c r="A143" s="5" t="s">
        <v>134</v>
      </c>
    </row>
    <row r="144" spans="1:3">
      <c r="A144" s="1" t="s">
        <v>135</v>
      </c>
    </row>
    <row r="148" spans="1:1">
      <c r="A148" s="1"/>
    </row>
  </sheetData>
  <dataConsolidate/>
  <mergeCells count="8">
    <mergeCell ref="A1:B1"/>
    <mergeCell ref="A5:B6"/>
    <mergeCell ref="A136:A138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/>
  <cp:revision>1</cp:revision>
  <dcterms:created xsi:type="dcterms:W3CDTF">2021-09-23T15:15:02Z</dcterms:created>
  <dcterms:modified xsi:type="dcterms:W3CDTF">2025-09-11T11:43:33Z</dcterms:modified>
  <cp:category/>
  <cp:contentStatus/>
</cp:coreProperties>
</file>