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bibae-my.sharepoint.com/personal/thais_menezes_einstein_br/Documents/Área de Trabalho/Fluxo de Caixa SES/"/>
    </mc:Choice>
  </mc:AlternateContent>
  <xr:revisionPtr revIDLastSave="221" documentId="13_ncr:1_{5B44ADCF-688A-40E5-9F88-300F45195335}" xr6:coauthVersionLast="47" xr6:coauthVersionMax="47" xr10:uidLastSave="{2DD40B9D-3E8A-4B81-A178-F31CB5DE00FE}"/>
  <bookViews>
    <workbookView xWindow="28680" yWindow="-120" windowWidth="29040" windowHeight="15840" tabRatio="500" xr2:uid="{00000000-000D-0000-FFFF-FFFF00000000}"/>
  </bookViews>
  <sheets>
    <sheet name="Fevereiro-2026" sheetId="1" r:id="rId1"/>
  </sheets>
  <definedNames>
    <definedName name="_xlnm.Print_Area" localSheetId="0">'Fevereiro-2026'!$A$1:$B$157</definedName>
    <definedName name="_xlnm.Print_Titles" localSheetId="0">'Fevereiro-2026'!$1:$1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7" i="1" l="1"/>
  <c r="B78" i="1" l="1"/>
  <c r="B76" i="1" l="1"/>
  <c r="B70" i="1"/>
  <c r="B69" i="1" s="1"/>
  <c r="B112" i="1"/>
  <c r="B107" i="1"/>
  <c r="B106" i="1"/>
  <c r="B83" i="1"/>
  <c r="B46" i="1"/>
  <c r="B22" i="1" l="1"/>
  <c r="B125" i="1"/>
  <c r="B119" i="1"/>
  <c r="B28" i="1" l="1"/>
  <c r="B35" i="1" s="1"/>
  <c r="B113" i="1"/>
  <c r="B44" i="1" l="1"/>
  <c r="B37" i="1"/>
  <c r="B20" i="1" l="1"/>
  <c r="B131" i="1"/>
  <c r="B124" i="1" s="1"/>
  <c r="B42" i="1" l="1"/>
  <c r="B123" i="1"/>
  <c r="B58" i="1" l="1"/>
  <c r="B36" i="1"/>
  <c r="B120" i="1"/>
  <c r="B82" i="1" l="1"/>
  <c r="B65" i="1"/>
  <c r="B60" i="1"/>
  <c r="B59" i="1" l="1"/>
  <c r="B67" i="1"/>
  <c r="B81" i="1" l="1"/>
  <c r="B68" i="1"/>
</calcChain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<sst xmlns="http://schemas.openxmlformats.org/spreadsheetml/2006/main" count="144" uniqueCount="144">
  <si>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</si>
  <si>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</si>
  <si>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</si>
  <si>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</si>
  <si>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</si>
  <si>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</si>
  <si>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</si>
  <si>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</si>
  <si>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</si>
  <si>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</si>
  <si>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</si>
  <si>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</si>
  <si>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</si>
  <si>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</si>
  <si>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</si>
  <si>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</si>
  <si>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</si>
  <si>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</si>
  <si>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</si>
  <si>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</si>
  <si>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</si>
  <si>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</si>
  <si>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</si>
  <si>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</si>
  <si>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</si>
  <si>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</si>
  <si>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</si>
  <si>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</si>
  <si>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</si>
  <si>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</si>
  <si>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</si>
  <si>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</si>
  <si>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</si>
  <si>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</si>
  <si>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</si>
  <si>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</si>
  <si>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</si>
  <si>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</si>
  <si>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</si>
  <si>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</si>
  <si>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</si>
  <si>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</si>
  <si>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</si>
  <si>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</si>
  <si>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</si>
  <si>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</si>
  <si>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</si>
  <si>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</si>
  <si>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</si>
  <si>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</si>
  <si>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</si>
  <si>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</si>
  <si>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</si>
  <si>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</si>
  <si>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</si>
  <si>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</si>
  <si>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</si>
  <si>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</si>
  <si>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</si>
  <si>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</si>
  <si>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</si>
  <si>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</si>
  <si>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</si>
  <si>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</si>
  <si>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4.2.1 Aplicação Financeira - CEF AG. 0012 C/C 580134407-8 INVESTIMENTO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</si>
  <si>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</si>
  <si>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</si>
  <si>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</si>
  <si>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</si>
  <si>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</si>
  <si>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</si>
  <si>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</si>
  <si>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</si>
  <si>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</si>
  <si>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</si>
  <si>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</si>
  <si>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</si>
  <si>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</si>
  <si>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</si>
  <si>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</si>
  <si>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</si>
  <si>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</si>
  <si>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</si>
  <si>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</si>
  <si>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</si>
  <si>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</si>
  <si>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</si>
  <si>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</si>
  <si>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</si>
  <si>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</si>
  <si>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</si>
  <si>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</si>
  <si>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</si>
  <si>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</si>
  <si>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</si>
  <si>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</si>
  <si>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</si>
  <si>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</si>
  <si>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</si>
  <si>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</si>
  <si>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</si>
  <si>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</si>
  <si>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</si>
  <si>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</si>
  <si>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</si>
  <si>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</si>
  <si>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</si>
  <si>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</si>
  <si>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</si>
  <si>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</si>
  <si>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</si>
  <si>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</si>
  <si>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</si>
  <si>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</si>
  <si>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</si>
  <si>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</si>
  <si>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</si>
  <si>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</si>
  <si>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</si>
  <si>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</si>
  <si>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</si>
  <si>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</si>
  <si>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4.1.1 Aplicação Financeira - BRADESCO AG. 2372 C/C 39068-2 - CUSTEIO</t>
  </si>
  <si>
    <t xml:space="preserve"> </t>
  </si>
  <si>
    <t>1.3.6 CEF AG. 0012 C/C 577520282-1 R D APL DOAÇÃO</t>
  </si>
  <si>
    <t>9.3.5 CEF AG. 0012 C/C 577520282-1 R D APL DOAÇÃO</t>
  </si>
  <si>
    <t>7.5 Obras</t>
  </si>
  <si>
    <t>4.3 TOTAL DAS APLICAÇÕES FINANCEIRAS (4= 4.1+4.2)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</si>
  <si>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</si>
  <si>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</si>
  <si>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</si>
  <si>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</si>
  <si>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</si>
  <si>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</si>
  <si>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</si>
  <si>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5.1.22 Recibo de Pagamento a Autônomo</t>
  </si>
  <si>
    <t>Competência: 02/2026</t>
  </si>
  <si>
    <t>4.1.2 Aplicação Financeira - SAFRA AG. 0115  C/C 256485-1 CUSTEIO</t>
  </si>
  <si>
    <t>4.1.3 Aplicação Financeira - CEF AG. 0012 C/C 577620282-1  - CUSTEIO</t>
  </si>
  <si>
    <t>4.1.4 Aplicação Financeira - CEF AG 0012  C/C 580134418-3 RESCISÓRIO</t>
  </si>
  <si>
    <t>4.1.5 Aplicação Financeira - CEF AG 0012  C/C 580134418-3 DOAÇÃO</t>
  </si>
  <si>
    <t>9.SALDO BANCÁRIO FINAL EM 28/02/2026</t>
  </si>
  <si>
    <t>10.2 Glosa - não cumprimento das metas - 06/10</t>
  </si>
  <si>
    <t>Goiânia, 04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</si>
</sst>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  <xf numFmtId="44" fontId="2" fillId="8" borderId="0" xfId="2" applyFont="1" applyFill="1"/>
    <xf numFmtId="44" fontId="5" fillId="8" borderId="8" xfId="0" applyNumberFormat="1" applyFont="1" applyFill="1" applyBorder="1" applyAlignment="1">
      <alignment horizontal="left" vertical="center"/>
    </xf>
    <xf numFmtId="164" fontId="1" fillId="0" borderId="0" xfId="1"/>
    <xf numFmtId="44" fontId="5" fillId="8" borderId="8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4" fontId="5" fillId="0" borderId="10" xfId="2" applyFont="1" applyFill="1" applyBorder="1" applyAlignment="1">
      <alignment horizontal="right" vertical="center"/>
    </xf>
    <xf numFmtId="44" fontId="5" fillId="0" borderId="8" xfId="0" applyNumberFormat="1" applyFont="1" applyFill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3451542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8"/>
  <sheetViews>
    <sheetView showGridLines="0" tabSelected="1" zoomScaleNormal="100" zoomScaleSheetLayoutView="100" zoomScalePageLayoutView="70" workbookViewId="0">
      <selection activeCell="B137" sqref="B137"/>
    </sheetView>
  </sheetViews>
  <sheetFormatPr defaultColWidth="41.6640625" defaultRowHeight="14.4" x14ac:dyDescent="0.3"/>
  <cols>
    <col min="1" max="1" width="90" style="2" customWidth="1"/>
    <col min="2" max="2" width="59.5546875" style="2" customWidth="1"/>
    <col min="3" max="3" width="17.6640625" style="77" bestFit="1" customWidth="1"/>
    <col min="4" max="4" width="20.6640625" style="78" customWidth="1"/>
    <col min="5" max="5" width="19.5546875" style="2" customWidth="1"/>
    <col min="6" max="16384" width="41.6640625" style="2"/>
  </cols>
  <sheetData>
    <row r="1" spans="1:4" s="1" customFormat="1" ht="69.75" customHeight="1" thickBot="1" x14ac:dyDescent="0.35">
      <c r="A1" s="89"/>
      <c r="B1" s="89"/>
      <c r="C1" s="75"/>
      <c r="D1" s="76"/>
    </row>
    <row r="2" spans="1:4" s="1" customFormat="1" ht="15" customHeight="1" thickBot="1" x14ac:dyDescent="0.35">
      <c r="A2" s="100" t="s">
        <v>0</v>
      </c>
      <c r="B2" s="101"/>
      <c r="C2" s="75"/>
      <c r="D2" s="76"/>
    </row>
    <row r="3" spans="1:4" s="1" customFormat="1" ht="15" customHeight="1" thickBot="1" x14ac:dyDescent="0.35">
      <c r="A3" s="100"/>
      <c r="B3" s="101"/>
      <c r="C3" s="75"/>
      <c r="D3" s="76"/>
    </row>
    <row r="4" spans="1:4" s="1" customFormat="1" ht="15" customHeight="1" thickBot="1" x14ac:dyDescent="0.35">
      <c r="A4" s="102"/>
      <c r="B4" s="103"/>
      <c r="C4" s="75"/>
      <c r="D4" s="76"/>
    </row>
    <row r="5" spans="1:4" ht="23.25" customHeight="1" x14ac:dyDescent="0.3">
      <c r="A5" s="90" t="s">
        <v>1</v>
      </c>
      <c r="B5" s="91"/>
      <c r="D5" s="87"/>
    </row>
    <row r="6" spans="1:4" ht="23.25" customHeight="1" x14ac:dyDescent="0.3">
      <c r="A6" s="92"/>
      <c r="B6" s="93"/>
    </row>
    <row r="7" spans="1:4" x14ac:dyDescent="0.3">
      <c r="A7" s="96" t="s">
        <v>2</v>
      </c>
      <c r="B7" s="97"/>
    </row>
    <row r="8" spans="1:4" x14ac:dyDescent="0.3">
      <c r="A8" s="3" t="s">
        <v>3</v>
      </c>
      <c r="B8" s="4"/>
    </row>
    <row r="9" spans="1:4" x14ac:dyDescent="0.3">
      <c r="A9" s="98" t="s">
        <v>4</v>
      </c>
      <c r="B9" s="99"/>
    </row>
    <row r="10" spans="1:4" x14ac:dyDescent="0.3">
      <c r="A10" s="5" t="s">
        <v>5</v>
      </c>
      <c r="B10" s="4"/>
    </row>
    <row r="11" spans="1:4" x14ac:dyDescent="0.3">
      <c r="A11" s="98" t="s">
        <v>6</v>
      </c>
      <c r="B11" s="99"/>
    </row>
    <row r="12" spans="1:4" x14ac:dyDescent="0.3">
      <c r="A12" s="5"/>
      <c r="B12" s="4"/>
    </row>
    <row r="13" spans="1:4" x14ac:dyDescent="0.3">
      <c r="A13" s="5" t="s">
        <v>7</v>
      </c>
      <c r="B13" s="4"/>
    </row>
    <row r="14" spans="1:4" x14ac:dyDescent="0.3">
      <c r="A14" s="5" t="s">
        <v>8</v>
      </c>
      <c r="B14" s="4"/>
    </row>
    <row r="15" spans="1:4" x14ac:dyDescent="0.3">
      <c r="A15" s="5" t="s">
        <v>9</v>
      </c>
      <c r="B15" s="6">
        <v>25051562.75</v>
      </c>
      <c r="D15" s="85" t="s">
        <v>123</v>
      </c>
    </row>
    <row r="16" spans="1:4" x14ac:dyDescent="0.3">
      <c r="A16" s="5" t="s">
        <v>10</v>
      </c>
      <c r="B16" s="4">
        <v>0</v>
      </c>
    </row>
    <row r="17" spans="1:2" x14ac:dyDescent="0.3">
      <c r="A17" s="5"/>
      <c r="B17" s="4"/>
    </row>
    <row r="18" spans="1:2" ht="25.8" x14ac:dyDescent="0.3">
      <c r="A18" s="104" t="s">
        <v>11</v>
      </c>
      <c r="B18" s="105"/>
    </row>
    <row r="19" spans="1:2" ht="14.25" customHeight="1" x14ac:dyDescent="0.3">
      <c r="A19" s="7" t="s">
        <v>136</v>
      </c>
      <c r="B19" s="8" t="s">
        <v>12</v>
      </c>
    </row>
    <row r="20" spans="1:2" x14ac:dyDescent="0.3">
      <c r="A20" s="9" t="s">
        <v>13</v>
      </c>
      <c r="B20" s="10">
        <f>B21+B22+B28</f>
        <v>38652855.920000002</v>
      </c>
    </row>
    <row r="21" spans="1:2" x14ac:dyDescent="0.3">
      <c r="A21" s="70" t="s">
        <v>14</v>
      </c>
      <c r="B21" s="88">
        <v>0</v>
      </c>
    </row>
    <row r="22" spans="1:2" x14ac:dyDescent="0.3">
      <c r="A22" s="70" t="s">
        <v>15</v>
      </c>
      <c r="B22" s="106">
        <f>SUM(B23:B27)</f>
        <v>132721.21</v>
      </c>
    </row>
    <row r="23" spans="1:2" x14ac:dyDescent="0.3">
      <c r="A23" s="57" t="s">
        <v>16</v>
      </c>
      <c r="B23" s="12">
        <v>33604.839999999997</v>
      </c>
    </row>
    <row r="24" spans="1:2" x14ac:dyDescent="0.3">
      <c r="A24" s="57" t="s">
        <v>17</v>
      </c>
      <c r="B24" s="12">
        <v>48699.78</v>
      </c>
    </row>
    <row r="25" spans="1:2" x14ac:dyDescent="0.3">
      <c r="A25" s="57" t="s">
        <v>18</v>
      </c>
      <c r="B25" s="12">
        <v>50416.59</v>
      </c>
    </row>
    <row r="26" spans="1:2" x14ac:dyDescent="0.3">
      <c r="A26" s="57" t="s">
        <v>19</v>
      </c>
      <c r="B26" s="12">
        <v>0</v>
      </c>
    </row>
    <row r="27" spans="1:2" x14ac:dyDescent="0.3">
      <c r="A27" s="57" t="s">
        <v>20</v>
      </c>
      <c r="B27" s="12">
        <v>0</v>
      </c>
    </row>
    <row r="28" spans="1:2" x14ac:dyDescent="0.3">
      <c r="A28" s="71" t="s">
        <v>21</v>
      </c>
      <c r="B28" s="107">
        <f>SUM(B29:B34)</f>
        <v>38520134.710000001</v>
      </c>
    </row>
    <row r="29" spans="1:2" x14ac:dyDescent="0.3">
      <c r="A29" s="14" t="s">
        <v>22</v>
      </c>
      <c r="B29" s="12">
        <v>14003475.59</v>
      </c>
    </row>
    <row r="30" spans="1:2" x14ac:dyDescent="0.3">
      <c r="A30" s="11" t="s">
        <v>23</v>
      </c>
      <c r="B30" s="12">
        <v>0</v>
      </c>
    </row>
    <row r="31" spans="1:2" x14ac:dyDescent="0.3">
      <c r="A31" s="14" t="s">
        <v>24</v>
      </c>
      <c r="B31" s="12">
        <v>2943247.11</v>
      </c>
    </row>
    <row r="32" spans="1:2" x14ac:dyDescent="0.3">
      <c r="A32" s="14" t="s">
        <v>25</v>
      </c>
      <c r="B32" s="12">
        <v>21530557.489999998</v>
      </c>
    </row>
    <row r="33" spans="1:5" x14ac:dyDescent="0.3">
      <c r="A33" s="14" t="s">
        <v>26</v>
      </c>
      <c r="B33" s="12">
        <v>0</v>
      </c>
    </row>
    <row r="34" spans="1:5" x14ac:dyDescent="0.3">
      <c r="A34" s="14" t="s">
        <v>124</v>
      </c>
      <c r="B34" s="12">
        <v>42854.52</v>
      </c>
    </row>
    <row r="35" spans="1:5" x14ac:dyDescent="0.3">
      <c r="A35" s="15" t="s">
        <v>27</v>
      </c>
      <c r="B35" s="27">
        <f>(B21+B22+B28)</f>
        <v>38652855.920000002</v>
      </c>
    </row>
    <row r="36" spans="1:5" x14ac:dyDescent="0.3">
      <c r="A36" s="71" t="s">
        <v>28</v>
      </c>
      <c r="B36" s="86">
        <f>B37+B42+B44+B46+B53+B55+B56+B57</f>
        <v>25680248.300000004</v>
      </c>
      <c r="C36" s="79"/>
      <c r="D36" s="80"/>
    </row>
    <row r="37" spans="1:5" x14ac:dyDescent="0.3">
      <c r="A37" s="73" t="s">
        <v>29</v>
      </c>
      <c r="B37" s="16">
        <f>B38+B39+B40+B41</f>
        <v>23859419.940000001</v>
      </c>
      <c r="C37" s="81"/>
      <c r="D37" s="82"/>
      <c r="E37" s="72"/>
    </row>
    <row r="38" spans="1:5" x14ac:dyDescent="0.3">
      <c r="A38" s="57" t="s">
        <v>30</v>
      </c>
      <c r="B38" s="18">
        <v>23708204.280000001</v>
      </c>
      <c r="E38" s="72"/>
    </row>
    <row r="39" spans="1:5" x14ac:dyDescent="0.3">
      <c r="A39" s="57" t="s">
        <v>31</v>
      </c>
      <c r="B39" s="18">
        <v>33455.49</v>
      </c>
      <c r="C39" s="83"/>
      <c r="E39" s="72"/>
    </row>
    <row r="40" spans="1:5" x14ac:dyDescent="0.3">
      <c r="A40" s="57" t="s">
        <v>32</v>
      </c>
      <c r="B40" s="18">
        <v>14146.07</v>
      </c>
      <c r="E40" s="72"/>
    </row>
    <row r="41" spans="1:5" x14ac:dyDescent="0.3">
      <c r="A41" s="57" t="s">
        <v>33</v>
      </c>
      <c r="B41" s="18">
        <v>103614.1</v>
      </c>
      <c r="E41" s="72"/>
    </row>
    <row r="42" spans="1:5" ht="13.5" customHeight="1" x14ac:dyDescent="0.3">
      <c r="A42" s="73" t="s">
        <v>34</v>
      </c>
      <c r="B42" s="16">
        <f>SUM(B43:B43)</f>
        <v>62215.76</v>
      </c>
      <c r="E42" s="72"/>
    </row>
    <row r="43" spans="1:5" x14ac:dyDescent="0.3">
      <c r="A43" s="57" t="s">
        <v>35</v>
      </c>
      <c r="B43" s="18">
        <v>62215.76</v>
      </c>
      <c r="E43" s="72"/>
    </row>
    <row r="44" spans="1:5" x14ac:dyDescent="0.3">
      <c r="A44" s="73" t="s">
        <v>36</v>
      </c>
      <c r="B44" s="16">
        <f>B45</f>
        <v>1169907.98</v>
      </c>
      <c r="E44" s="72"/>
    </row>
    <row r="45" spans="1:5" x14ac:dyDescent="0.3">
      <c r="A45" s="57" t="s">
        <v>37</v>
      </c>
      <c r="B45" s="18">
        <v>1169907.98</v>
      </c>
      <c r="E45" s="72"/>
    </row>
    <row r="46" spans="1:5" x14ac:dyDescent="0.3">
      <c r="A46" s="19" t="s">
        <v>38</v>
      </c>
      <c r="B46" s="16">
        <f>SUM(B47:B52)</f>
        <v>492045.76999999996</v>
      </c>
      <c r="C46" s="83"/>
      <c r="D46" s="82"/>
      <c r="E46" s="72"/>
    </row>
    <row r="47" spans="1:5" x14ac:dyDescent="0.3">
      <c r="A47" s="20" t="s">
        <v>39</v>
      </c>
      <c r="B47" s="18">
        <v>177.56</v>
      </c>
      <c r="E47" s="72"/>
    </row>
    <row r="48" spans="1:5" x14ac:dyDescent="0.3">
      <c r="A48" s="20" t="s">
        <v>40</v>
      </c>
      <c r="B48" s="18">
        <v>240133.5</v>
      </c>
      <c r="E48" s="72"/>
    </row>
    <row r="49" spans="1:4" x14ac:dyDescent="0.3">
      <c r="A49" s="20" t="s">
        <v>41</v>
      </c>
      <c r="B49" s="18">
        <v>213501.95</v>
      </c>
    </row>
    <row r="50" spans="1:4" x14ac:dyDescent="0.3">
      <c r="A50" s="20" t="s">
        <v>42</v>
      </c>
      <c r="B50" s="18">
        <v>108.92</v>
      </c>
    </row>
    <row r="51" spans="1:4" x14ac:dyDescent="0.3">
      <c r="A51" s="21" t="s">
        <v>43</v>
      </c>
      <c r="B51" s="18">
        <v>37865.300000000003</v>
      </c>
    </row>
    <row r="52" spans="1:4" x14ac:dyDescent="0.3">
      <c r="A52" s="21" t="s">
        <v>44</v>
      </c>
      <c r="B52" s="18">
        <v>258.54000000000002</v>
      </c>
    </row>
    <row r="53" spans="1:4" x14ac:dyDescent="0.3">
      <c r="A53" s="49" t="s">
        <v>45</v>
      </c>
      <c r="B53" s="16">
        <v>96658.85</v>
      </c>
    </row>
    <row r="54" spans="1:4" x14ac:dyDescent="0.3">
      <c r="A54" s="49" t="s">
        <v>46</v>
      </c>
      <c r="B54" s="16">
        <v>0</v>
      </c>
    </row>
    <row r="55" spans="1:4" x14ac:dyDescent="0.3">
      <c r="A55" s="49" t="s">
        <v>47</v>
      </c>
      <c r="B55" s="16">
        <v>0</v>
      </c>
    </row>
    <row r="56" spans="1:4" x14ac:dyDescent="0.3">
      <c r="A56" s="49" t="s">
        <v>48</v>
      </c>
      <c r="B56" s="16">
        <v>0</v>
      </c>
    </row>
    <row r="57" spans="1:4" x14ac:dyDescent="0.3">
      <c r="A57" s="73" t="s">
        <v>49</v>
      </c>
      <c r="B57" s="16">
        <v>0</v>
      </c>
    </row>
    <row r="58" spans="1:4" x14ac:dyDescent="0.3">
      <c r="A58" s="49" t="s">
        <v>50</v>
      </c>
      <c r="B58" s="16">
        <f>SUM(B37+B42+B44+B46+B53+B54+B55+B56+B57)</f>
        <v>25680248.300000004</v>
      </c>
    </row>
    <row r="59" spans="1:4" x14ac:dyDescent="0.3">
      <c r="A59" s="28" t="s">
        <v>51</v>
      </c>
      <c r="B59" s="29">
        <f>SUM(B60+B65)</f>
        <v>24787978.32</v>
      </c>
      <c r="D59" s="82"/>
    </row>
    <row r="60" spans="1:4" x14ac:dyDescent="0.3">
      <c r="A60" s="24" t="s">
        <v>52</v>
      </c>
      <c r="B60" s="16">
        <f>SUM(B61+B62+B63+B64)</f>
        <v>22248528.890000001</v>
      </c>
    </row>
    <row r="61" spans="1:4" x14ac:dyDescent="0.3">
      <c r="A61" s="25" t="s">
        <v>53</v>
      </c>
      <c r="B61" s="18">
        <v>21713000</v>
      </c>
    </row>
    <row r="62" spans="1:4" x14ac:dyDescent="0.3">
      <c r="A62" s="25" t="s">
        <v>54</v>
      </c>
      <c r="B62" s="18">
        <v>344808.92</v>
      </c>
    </row>
    <row r="63" spans="1:4" x14ac:dyDescent="0.3">
      <c r="A63" s="25" t="s">
        <v>55</v>
      </c>
      <c r="B63" s="18">
        <v>168719.97</v>
      </c>
    </row>
    <row r="64" spans="1:4" x14ac:dyDescent="0.3">
      <c r="A64" s="25" t="s">
        <v>56</v>
      </c>
      <c r="B64" s="18">
        <v>22000</v>
      </c>
    </row>
    <row r="65" spans="1:3" x14ac:dyDescent="0.3">
      <c r="A65" s="26" t="s">
        <v>57</v>
      </c>
      <c r="B65" s="27">
        <f>SUM(B66:B66)</f>
        <v>2539449.4300000002</v>
      </c>
    </row>
    <row r="66" spans="1:3" x14ac:dyDescent="0.3">
      <c r="A66" s="25" t="s">
        <v>58</v>
      </c>
      <c r="B66" s="18">
        <v>2539449.4300000002</v>
      </c>
    </row>
    <row r="67" spans="1:3" x14ac:dyDescent="0.3">
      <c r="A67" s="24" t="s">
        <v>59</v>
      </c>
      <c r="B67" s="16">
        <f>B60+B65</f>
        <v>24787978.32</v>
      </c>
    </row>
    <row r="68" spans="1:3" x14ac:dyDescent="0.3">
      <c r="A68" s="28" t="s">
        <v>60</v>
      </c>
      <c r="B68" s="29">
        <f>(B58+B67)</f>
        <v>50468226.620000005</v>
      </c>
    </row>
    <row r="69" spans="1:3" x14ac:dyDescent="0.3">
      <c r="A69" s="30" t="s">
        <v>61</v>
      </c>
      <c r="B69" s="31">
        <f>B70+B76</f>
        <v>26612823.740000002</v>
      </c>
    </row>
    <row r="70" spans="1:3" x14ac:dyDescent="0.3">
      <c r="A70" s="32" t="s">
        <v>62</v>
      </c>
      <c r="B70" s="16">
        <f>SUM(B71:B75)</f>
        <v>24154607.98</v>
      </c>
    </row>
    <row r="71" spans="1:3" x14ac:dyDescent="0.3">
      <c r="A71" s="20" t="s">
        <v>122</v>
      </c>
      <c r="B71" s="18">
        <v>0</v>
      </c>
    </row>
    <row r="72" spans="1:3" x14ac:dyDescent="0.3">
      <c r="A72" s="20" t="s">
        <v>137</v>
      </c>
      <c r="B72" s="18">
        <v>344700</v>
      </c>
    </row>
    <row r="73" spans="1:3" x14ac:dyDescent="0.3">
      <c r="A73" s="20" t="s">
        <v>138</v>
      </c>
      <c r="B73" s="18">
        <v>22640000</v>
      </c>
    </row>
    <row r="74" spans="1:3" x14ac:dyDescent="0.3">
      <c r="A74" s="20" t="s">
        <v>139</v>
      </c>
      <c r="B74" s="33">
        <v>1169907.98</v>
      </c>
    </row>
    <row r="75" spans="1:3" x14ac:dyDescent="0.3">
      <c r="A75" s="20" t="s">
        <v>140</v>
      </c>
      <c r="B75" s="33">
        <v>0</v>
      </c>
    </row>
    <row r="76" spans="1:3" x14ac:dyDescent="0.3">
      <c r="A76" s="34" t="s">
        <v>63</v>
      </c>
      <c r="B76" s="35">
        <f>B77</f>
        <v>2458215.7599999998</v>
      </c>
    </row>
    <row r="77" spans="1:3" x14ac:dyDescent="0.3">
      <c r="A77" s="20" t="s">
        <v>64</v>
      </c>
      <c r="B77" s="36">
        <v>2458215.7599999998</v>
      </c>
    </row>
    <row r="78" spans="1:3" x14ac:dyDescent="0.3">
      <c r="A78" s="34" t="s">
        <v>127</v>
      </c>
      <c r="B78" s="37">
        <f>B70+B76</f>
        <v>26612823.740000002</v>
      </c>
    </row>
    <row r="79" spans="1:3" x14ac:dyDescent="0.3">
      <c r="A79" s="20" t="s">
        <v>65</v>
      </c>
      <c r="B79" s="18">
        <v>26612823.739999998</v>
      </c>
      <c r="C79" s="83"/>
    </row>
    <row r="80" spans="1:3" x14ac:dyDescent="0.3">
      <c r="A80" s="20" t="s">
        <v>66</v>
      </c>
      <c r="B80" s="18">
        <v>24787978.32</v>
      </c>
    </row>
    <row r="81" spans="1:5" x14ac:dyDescent="0.3">
      <c r="A81" s="22" t="s">
        <v>67</v>
      </c>
      <c r="B81" s="38">
        <f>B78-B67</f>
        <v>1824845.4200000018</v>
      </c>
    </row>
    <row r="82" spans="1:5" x14ac:dyDescent="0.3">
      <c r="A82" s="23" t="s">
        <v>68</v>
      </c>
      <c r="B82" s="39">
        <f>B83+B113+B120</f>
        <v>23412478.500000007</v>
      </c>
    </row>
    <row r="83" spans="1:5" ht="15.75" customHeight="1" x14ac:dyDescent="0.3">
      <c r="A83" s="23" t="s">
        <v>69</v>
      </c>
      <c r="B83" s="35">
        <f>SUM(B84:B105)</f>
        <v>23269251.140000008</v>
      </c>
      <c r="C83" s="84"/>
      <c r="D83" s="85"/>
      <c r="E83" s="17"/>
    </row>
    <row r="84" spans="1:5" ht="15.75" customHeight="1" x14ac:dyDescent="0.3">
      <c r="A84" s="21" t="s">
        <v>70</v>
      </c>
      <c r="B84" s="18">
        <v>5278441.01</v>
      </c>
      <c r="C84" s="83"/>
    </row>
    <row r="85" spans="1:5" ht="15.75" customHeight="1" x14ac:dyDescent="0.3">
      <c r="A85" s="20" t="s">
        <v>71</v>
      </c>
      <c r="B85" s="18">
        <v>10223908.140000004</v>
      </c>
      <c r="C85" s="83"/>
    </row>
    <row r="86" spans="1:5" x14ac:dyDescent="0.3">
      <c r="A86" s="20" t="s">
        <v>72</v>
      </c>
      <c r="B86" s="18">
        <v>5125955.0299999984</v>
      </c>
    </row>
    <row r="87" spans="1:5" x14ac:dyDescent="0.3">
      <c r="A87" s="21" t="s">
        <v>73</v>
      </c>
      <c r="B87" s="18">
        <v>289033.69000000006</v>
      </c>
    </row>
    <row r="88" spans="1:5" x14ac:dyDescent="0.3">
      <c r="A88" s="21" t="s">
        <v>74</v>
      </c>
      <c r="B88" s="18">
        <v>0</v>
      </c>
    </row>
    <row r="89" spans="1:5" x14ac:dyDescent="0.3">
      <c r="A89" s="21" t="s">
        <v>75</v>
      </c>
      <c r="B89" s="18">
        <v>0</v>
      </c>
      <c r="E89" s="41"/>
    </row>
    <row r="90" spans="1:5" s="41" customFormat="1" x14ac:dyDescent="0.3">
      <c r="A90" s="40" t="s">
        <v>76</v>
      </c>
      <c r="B90" s="18">
        <v>1475194.96</v>
      </c>
      <c r="C90" s="79"/>
      <c r="D90" s="82"/>
    </row>
    <row r="91" spans="1:5" s="41" customFormat="1" x14ac:dyDescent="0.3">
      <c r="A91" s="40" t="s">
        <v>77</v>
      </c>
      <c r="B91" s="18">
        <v>108718.78000000001</v>
      </c>
      <c r="C91" s="77"/>
      <c r="D91" s="78"/>
      <c r="E91" s="2"/>
    </row>
    <row r="92" spans="1:5" x14ac:dyDescent="0.3">
      <c r="A92" s="40" t="s">
        <v>78</v>
      </c>
      <c r="B92" s="18">
        <v>0</v>
      </c>
    </row>
    <row r="93" spans="1:5" x14ac:dyDescent="0.3">
      <c r="A93" s="40" t="s">
        <v>79</v>
      </c>
      <c r="B93" s="18">
        <v>0</v>
      </c>
    </row>
    <row r="94" spans="1:5" x14ac:dyDescent="0.3">
      <c r="A94" s="40" t="s">
        <v>80</v>
      </c>
      <c r="B94" s="18">
        <v>394823.67000000004</v>
      </c>
    </row>
    <row r="95" spans="1:5" x14ac:dyDescent="0.3">
      <c r="A95" s="40" t="s">
        <v>81</v>
      </c>
      <c r="B95" s="18">
        <v>0</v>
      </c>
    </row>
    <row r="96" spans="1:5" x14ac:dyDescent="0.3">
      <c r="A96" s="40" t="s">
        <v>82</v>
      </c>
      <c r="B96" s="18">
        <v>0</v>
      </c>
    </row>
    <row r="97" spans="1:5" x14ac:dyDescent="0.3">
      <c r="A97" s="40" t="s">
        <v>83</v>
      </c>
      <c r="B97" s="18">
        <v>4048.8</v>
      </c>
    </row>
    <row r="98" spans="1:5" x14ac:dyDescent="0.3">
      <c r="A98" s="40" t="s">
        <v>128</v>
      </c>
      <c r="B98" s="18">
        <v>0</v>
      </c>
    </row>
    <row r="99" spans="1:5" x14ac:dyDescent="0.3">
      <c r="A99" s="40" t="s">
        <v>129</v>
      </c>
      <c r="B99" s="18">
        <v>0</v>
      </c>
    </row>
    <row r="100" spans="1:5" x14ac:dyDescent="0.3">
      <c r="A100" s="40" t="s">
        <v>130</v>
      </c>
      <c r="B100" s="18">
        <v>36739.54</v>
      </c>
    </row>
    <row r="101" spans="1:5" x14ac:dyDescent="0.3">
      <c r="A101" s="40" t="s">
        <v>131</v>
      </c>
      <c r="B101" s="18">
        <v>0</v>
      </c>
    </row>
    <row r="102" spans="1:5" x14ac:dyDescent="0.3">
      <c r="A102" s="40" t="s">
        <v>132</v>
      </c>
      <c r="B102" s="18">
        <v>31574.880000000001</v>
      </c>
    </row>
    <row r="103" spans="1:5" x14ac:dyDescent="0.3">
      <c r="A103" s="40" t="s">
        <v>133</v>
      </c>
      <c r="B103" s="18">
        <v>0</v>
      </c>
    </row>
    <row r="104" spans="1:5" x14ac:dyDescent="0.3">
      <c r="A104" s="40" t="s">
        <v>134</v>
      </c>
      <c r="B104" s="18">
        <v>277477.96000000002</v>
      </c>
    </row>
    <row r="105" spans="1:5" x14ac:dyDescent="0.3">
      <c r="A105" s="40" t="s">
        <v>135</v>
      </c>
      <c r="B105" s="18">
        <v>23334.68</v>
      </c>
    </row>
    <row r="106" spans="1:5" x14ac:dyDescent="0.3">
      <c r="A106" s="42" t="s">
        <v>84</v>
      </c>
      <c r="B106" s="43">
        <f>SUM(B84:B105)</f>
        <v>23269251.140000008</v>
      </c>
    </row>
    <row r="107" spans="1:5" x14ac:dyDescent="0.3">
      <c r="A107" s="44" t="s">
        <v>85</v>
      </c>
      <c r="B107" s="45">
        <f>B112</f>
        <v>26612823.739999998</v>
      </c>
      <c r="E107" s="46"/>
    </row>
    <row r="108" spans="1:5" s="46" customFormat="1" x14ac:dyDescent="0.3">
      <c r="A108" s="20" t="s">
        <v>86</v>
      </c>
      <c r="B108" s="18">
        <v>26612823.739999998</v>
      </c>
      <c r="C108" s="77"/>
      <c r="D108" s="78"/>
    </row>
    <row r="109" spans="1:5" s="46" customFormat="1" x14ac:dyDescent="0.3">
      <c r="A109" s="47" t="s">
        <v>87</v>
      </c>
      <c r="B109" s="48">
        <v>0</v>
      </c>
      <c r="C109" s="77"/>
      <c r="D109" s="78"/>
    </row>
    <row r="110" spans="1:5" s="46" customFormat="1" x14ac:dyDescent="0.3">
      <c r="A110" s="47" t="s">
        <v>88</v>
      </c>
      <c r="B110" s="48">
        <v>0</v>
      </c>
      <c r="C110" s="77"/>
      <c r="D110" s="78"/>
    </row>
    <row r="111" spans="1:5" s="46" customFormat="1" x14ac:dyDescent="0.3">
      <c r="A111" s="47" t="s">
        <v>89</v>
      </c>
      <c r="B111" s="18">
        <v>0</v>
      </c>
      <c r="C111" s="77"/>
      <c r="D111" s="78"/>
    </row>
    <row r="112" spans="1:5" s="46" customFormat="1" x14ac:dyDescent="0.3">
      <c r="A112" s="49" t="s">
        <v>90</v>
      </c>
      <c r="B112" s="16">
        <f>B108+B109+B110+B111</f>
        <v>26612823.739999998</v>
      </c>
      <c r="C112" s="77"/>
      <c r="D112" s="78"/>
      <c r="E112" s="2"/>
    </row>
    <row r="113" spans="1:3" x14ac:dyDescent="0.3">
      <c r="A113" s="23" t="s">
        <v>91</v>
      </c>
      <c r="B113" s="45">
        <f>B119</f>
        <v>130876.37</v>
      </c>
    </row>
    <row r="114" spans="1:3" x14ac:dyDescent="0.3">
      <c r="A114" s="21" t="s">
        <v>92</v>
      </c>
      <c r="B114" s="18">
        <v>111449.43</v>
      </c>
    </row>
    <row r="115" spans="1:3" x14ac:dyDescent="0.3">
      <c r="A115" s="25" t="s">
        <v>93</v>
      </c>
      <c r="B115" s="18">
        <v>0</v>
      </c>
    </row>
    <row r="116" spans="1:3" x14ac:dyDescent="0.3">
      <c r="A116" s="40" t="s">
        <v>94</v>
      </c>
      <c r="B116" s="18">
        <v>19426.939999999999</v>
      </c>
    </row>
    <row r="117" spans="1:3" x14ac:dyDescent="0.3">
      <c r="A117" s="40" t="s">
        <v>95</v>
      </c>
      <c r="B117" s="18">
        <v>0</v>
      </c>
    </row>
    <row r="118" spans="1:3" x14ac:dyDescent="0.3">
      <c r="A118" s="40" t="s">
        <v>126</v>
      </c>
      <c r="B118" s="18">
        <v>0</v>
      </c>
    </row>
    <row r="119" spans="1:3" x14ac:dyDescent="0.3">
      <c r="A119" s="49" t="s">
        <v>96</v>
      </c>
      <c r="B119" s="43">
        <f>B114+B115+B116+B117+B118</f>
        <v>130876.37</v>
      </c>
      <c r="C119" s="83"/>
    </row>
    <row r="120" spans="1:3" x14ac:dyDescent="0.3">
      <c r="A120" s="30" t="s">
        <v>97</v>
      </c>
      <c r="B120" s="50">
        <f>B123</f>
        <v>12350.99</v>
      </c>
    </row>
    <row r="121" spans="1:3" x14ac:dyDescent="0.3">
      <c r="A121" s="51" t="s">
        <v>98</v>
      </c>
      <c r="B121" s="52">
        <v>0</v>
      </c>
    </row>
    <row r="122" spans="1:3" x14ac:dyDescent="0.3">
      <c r="A122" s="21" t="s">
        <v>99</v>
      </c>
      <c r="B122" s="53">
        <v>12350.99</v>
      </c>
    </row>
    <row r="123" spans="1:3" x14ac:dyDescent="0.3">
      <c r="A123" s="54" t="s">
        <v>100</v>
      </c>
      <c r="B123" s="55">
        <f>B121+B122</f>
        <v>12350.99</v>
      </c>
    </row>
    <row r="124" spans="1:3" x14ac:dyDescent="0.3">
      <c r="A124" s="13" t="s">
        <v>141</v>
      </c>
      <c r="B124" s="45">
        <f>B125+B131</f>
        <v>40920625.720000006</v>
      </c>
    </row>
    <row r="125" spans="1:3" x14ac:dyDescent="0.3">
      <c r="A125" s="56" t="s">
        <v>101</v>
      </c>
      <c r="B125" s="27">
        <f>SUM(B126:B130)</f>
        <v>83777.37999999999</v>
      </c>
    </row>
    <row r="126" spans="1:3" x14ac:dyDescent="0.3">
      <c r="A126" s="57" t="s">
        <v>102</v>
      </c>
      <c r="B126" s="18">
        <v>3770.45</v>
      </c>
    </row>
    <row r="127" spans="1:3" x14ac:dyDescent="0.3">
      <c r="A127" s="57" t="s">
        <v>103</v>
      </c>
      <c r="B127" s="18">
        <v>222.07</v>
      </c>
    </row>
    <row r="128" spans="1:3" x14ac:dyDescent="0.3">
      <c r="A128" s="57" t="s">
        <v>104</v>
      </c>
      <c r="B128" s="18">
        <v>45308.77</v>
      </c>
    </row>
    <row r="129" spans="1:5" x14ac:dyDescent="0.3">
      <c r="A129" s="57" t="s">
        <v>105</v>
      </c>
      <c r="B129" s="18">
        <v>34476.089999999997</v>
      </c>
    </row>
    <row r="130" spans="1:5" x14ac:dyDescent="0.3">
      <c r="A130" s="57" t="s">
        <v>106</v>
      </c>
      <c r="B130" s="18">
        <v>0</v>
      </c>
    </row>
    <row r="131" spans="1:5" x14ac:dyDescent="0.3">
      <c r="A131" s="56" t="s">
        <v>107</v>
      </c>
      <c r="B131" s="27">
        <f>SUM(B132:B136)</f>
        <v>40836848.340000004</v>
      </c>
    </row>
    <row r="132" spans="1:5" x14ac:dyDescent="0.3">
      <c r="A132" s="57" t="s">
        <v>108</v>
      </c>
      <c r="B132" s="18">
        <v>15170609.09</v>
      </c>
      <c r="E132" s="74"/>
    </row>
    <row r="133" spans="1:5" x14ac:dyDescent="0.3">
      <c r="A133" s="57" t="s">
        <v>109</v>
      </c>
      <c r="B133" s="18">
        <v>21662825.77</v>
      </c>
    </row>
    <row r="134" spans="1:5" x14ac:dyDescent="0.3">
      <c r="A134" s="58" t="s">
        <v>110</v>
      </c>
      <c r="B134" s="59">
        <v>0</v>
      </c>
      <c r="D134" s="83"/>
    </row>
    <row r="135" spans="1:5" x14ac:dyDescent="0.3">
      <c r="A135" s="58" t="s">
        <v>111</v>
      </c>
      <c r="B135" s="59">
        <v>3982300.42</v>
      </c>
    </row>
    <row r="136" spans="1:5" x14ac:dyDescent="0.3">
      <c r="A136" s="58" t="s">
        <v>125</v>
      </c>
      <c r="B136" s="59">
        <v>21113.06</v>
      </c>
    </row>
    <row r="137" spans="1:5" x14ac:dyDescent="0.3">
      <c r="A137" s="60" t="s">
        <v>112</v>
      </c>
      <c r="B137" s="61">
        <f>(B35+B58)-(B82+B109+B110+B111)</f>
        <v>40920625.719999999</v>
      </c>
      <c r="D137" s="82"/>
    </row>
    <row r="138" spans="1:5" x14ac:dyDescent="0.3">
      <c r="A138" s="62" t="s">
        <v>113</v>
      </c>
      <c r="B138" s="63">
        <v>0</v>
      </c>
    </row>
    <row r="139" spans="1:5" x14ac:dyDescent="0.3">
      <c r="A139" s="64" t="s">
        <v>114</v>
      </c>
      <c r="B139" s="65"/>
    </row>
    <row r="140" spans="1:5" x14ac:dyDescent="0.3">
      <c r="A140" s="66" t="s">
        <v>115</v>
      </c>
      <c r="B140" s="67">
        <v>0</v>
      </c>
    </row>
    <row r="141" spans="1:5" x14ac:dyDescent="0.3">
      <c r="A141" s="66" t="s">
        <v>142</v>
      </c>
      <c r="B141" s="67">
        <v>154736.44</v>
      </c>
    </row>
    <row r="142" spans="1:5" x14ac:dyDescent="0.3">
      <c r="A142" s="66" t="s">
        <v>116</v>
      </c>
      <c r="B142" s="67">
        <v>0</v>
      </c>
    </row>
    <row r="143" spans="1:5" ht="15" thickBot="1" x14ac:dyDescent="0.35">
      <c r="A143" s="68" t="s">
        <v>117</v>
      </c>
      <c r="B143" s="69"/>
    </row>
    <row r="144" spans="1:5" x14ac:dyDescent="0.3">
      <c r="A144" s="94" t="s">
        <v>118</v>
      </c>
    </row>
    <row r="145" spans="1:2" x14ac:dyDescent="0.3">
      <c r="A145" s="95"/>
    </row>
    <row r="146" spans="1:2" x14ac:dyDescent="0.3">
      <c r="A146" s="95"/>
      <c r="B146" s="17"/>
    </row>
    <row r="147" spans="1:2" x14ac:dyDescent="0.3">
      <c r="A147" s="46" t="s">
        <v>119</v>
      </c>
    </row>
    <row r="149" spans="1:2" x14ac:dyDescent="0.3">
      <c r="B149" s="46" t="s">
        <v>143</v>
      </c>
    </row>
    <row r="150" spans="1:2" x14ac:dyDescent="0.3">
      <c r="B150" s="46"/>
    </row>
    <row r="151" spans="1:2" x14ac:dyDescent="0.3">
      <c r="B151" s="46"/>
    </row>
    <row r="153" spans="1:2" x14ac:dyDescent="0.3">
      <c r="A153" s="46" t="s">
        <v>120</v>
      </c>
    </row>
    <row r="154" spans="1:2" x14ac:dyDescent="0.3">
      <c r="A154" s="46" t="s">
        <v>121</v>
      </c>
    </row>
    <row r="158" spans="1:2" x14ac:dyDescent="0.3">
      <c r="A158" s="46"/>
    </row>
  </sheetData>
  <dataConsolidate/>
  <mergeCells count="8">
    <mergeCell ref="A1:B1"/>
    <mergeCell ref="A5:B6"/>
    <mergeCell ref="A144:A146"/>
    <mergeCell ref="A7:B7"/>
    <mergeCell ref="A9:B9"/>
    <mergeCell ref="A2:B4"/>
    <mergeCell ref="A11:B11"/>
    <mergeCell ref="A18:B18"/>
  </mergeCells>
  <pageMargins left="0.23622047244094491" right="0.23622047244094491" top="0.74803149606299213" bottom="0.74803149606299213" header="0.31496062992125984" footer="0.31496062992125984"/>
  <pageSetup paperSize="9" scale="58" fitToWidth="0" fitToHeight="0" orientation="portrait" horizontalDpi="300" verticalDpi="300" r:id="rId1"/>
  <rowBreaks count="1" manualBreakCount="1">
    <brk id="7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Fevereiro-2026</vt:lpstr>
      <vt:lpstr>'Fevereiro-2026'!Area_de_impressao</vt:lpstr>
      <vt:lpstr>'Fevereiro-2026'!Titulos_de_impressao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Thais Santos de Menezes</cp:lastModifiedBy>
  <cp:revision>1</cp:revision>
  <cp:lastPrinted>2026-03-04T18:52:53Z</cp:lastPrinted>
  <dcterms:created xsi:type="dcterms:W3CDTF">2021-09-23T15:15:02Z</dcterms:created>
  <dcterms:modified xsi:type="dcterms:W3CDTF">2026-03-04T19:34:52Z</dcterms:modified>
  <cp:category/>
  <cp:contentStatus/>
</cp:coreProperties>
</file>